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<sst xmlns="http://schemas.openxmlformats.org/spreadsheetml/2006/main" count="1132" uniqueCount="774">
  <si>
    <t xml:space="preserve">EXPEDIENTE DE EJECUCIÓN 1, 2 y 3      </t>
  </si>
  <si>
    <t>Desglose de los ingresos corrientes</t>
  </si>
  <si>
    <t>Entidad</t>
  </si>
  <si>
    <t>DONOSTIA</t>
  </si>
  <si>
    <t>Ejercicio</t>
  </si>
  <si>
    <t>2022</t>
  </si>
  <si>
    <t>Trimestre</t>
  </si>
  <si>
    <t>Trimestre 3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</si>
  <si>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</si>
  <si>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</si>
  <si>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</si>
  <si>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</si>
  <si>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</si>
  <si>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</si>
  <si>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</si>
  <si>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</si>
  <si>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</si>
  <si>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</si>
  <si>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</si>
  <si>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</si>
  <si>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</si>
  <si>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</si>
  <si>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</si>
  <si>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</si>
  <si>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</si>
  <si>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</si>
  <si>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</si>
  <si>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</si>
  <si>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</si>
  <si>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</si>
  <si>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</si>
  <si>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</si>
  <si>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</si>
  <si>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</si>
  <si>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</si>
  <si>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</si>
  <si>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</si>
  <si>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</si>
  <si>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</si>
  <si>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</si>
  <si>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</si>
  <si>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</si>
  <si>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</si>
  <si>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</si>
  <si>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</si>
  <si>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</si>
  <si>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</si>
  <si>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</si>
  <si>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</si>
  <si>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</si>
  <si>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</si>
  <si>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</si>
  <si>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</si>
  <si>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</si>
  <si>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</si>
  <si>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</si>
  <si>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</si>
  <si>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</si>
  <si>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</si>
  <si>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</si>
  <si>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</si>
  <si>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</si>
  <si>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</si>
  <si>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</si>
  <si>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</si>
  <si>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</si>
  <si>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</si>
  <si>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</si>
  <si>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</si>
  <si>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</si>
  <si>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</si>
  <si>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</si>
  <si>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</si>
  <si>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</si>
  <si>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</si>
  <si>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</si>
  <si>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</si>
  <si>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</si>
  <si>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</si>
  <si>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</si>
  <si>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</si>
  <si>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</si>
  <si>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</si>
  <si>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</si>
  <si>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</si>
  <si>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</si>
  <si>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</si>
  <si>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</si>
  <si>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</si>
  <si>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</si>
  <si>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</si>
  <si>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</si>
  <si>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</si>
  <si>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</si>
  <si>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</si>
  <si>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</si>
  <si>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</si>
  <si>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</si>
  <si>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</si>
  <si>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</si>
  <si>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</si>
  <si>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</si>
  <si>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</si>
  <si>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</si>
  <si>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</si>
  <si>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</si>
  <si>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</si>
  <si>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</si>
  <si>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</si>
  <si>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</si>
  <si>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</si>
  <si>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</si>
  <si>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</si>
  <si>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</si>
  <si>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</si>
  <si>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</si>
  <si>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</si>
  <si>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</si>
  <si>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</si>
  <si>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</si>
  <si>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</si>
  <si>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</si>
  <si>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</si>
  <si>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</si>
  <si>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</si>
  <si>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</si>
  <si>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</si>
  <si>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</si>
  <si>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</si>
  <si>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</si>
  <si>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</si>
  <si>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</si>
  <si>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</si>
  <si>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</si>
  <si>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</si>
  <si>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</si>
  <si>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</si>
  <si>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</si>
  <si>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</si>
  <si>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</si>
  <si>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</si>
  <si>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</si>
  <si>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</si>
  <si>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</si>
  <si>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</si>
  <si>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</si>
  <si>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</si>
  <si>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</si>
  <si>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</si>
  <si>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</si>
  <si>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</si>
  <si>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</si>
  <si>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</si>
  <si>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</si>
  <si>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</si>
  <si>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</si>
  <si>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</si>
  <si>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</si>
  <si>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</si>
  <si>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</si>
  <si>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</si>
  <si>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</si>
  <si>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</si>
  <si>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</si>
  <si>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</si>
  <si>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</si>
  <si>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</si>
  <si>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</si>
  <si>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</si>
  <si>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</si>
  <si>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</si>
  <si>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</si>
  <si>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</si>
  <si>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</si>
  <si>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</si>
  <si>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</si>
  <si>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</si>
  <si>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</si>
  <si>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</si>
  <si>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</si>
  <si>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</si>
  <si>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</si>
  <si>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</si>
  <si>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</si>
  <si>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</si>
  <si>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</si>
  <si>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</si>
  <si>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</si>
  <si>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</si>
  <si>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</si>
  <si>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</si>
  <si>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</si>
  <si>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</si>
  <si>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</si>
  <si>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</si>
  <si>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</si>
  <si>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</si>
  <si>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</si>
  <si>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</si>
  <si>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</si>
  <si>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</si>
  <si>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</si>
  <si>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</si>
  <si>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</si>
  <si>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</si>
  <si>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</si>
  <si>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</si>
  <si>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</si>
  <si>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</si>
  <si>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</si>
  <si>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</si>
  <si>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</si>
  <si>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</si>
  <si>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</si>
  <si>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</si>
  <si>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</si>
  <si>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</si>
  <si>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</si>
  <si>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</si>
  <si>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</si>
  <si>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</si>
  <si>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</si>
  <si>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</si>
  <si>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</si>
  <si>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</si>
  <si>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</si>
  <si>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</si>
  <si>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</si>
  <si>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</si>
  <si>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</si>
  <si>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</si>
  <si>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</si>
  <si>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</si>
  <si>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</si>
  <si>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</si>
  <si>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</si>
  <si>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</si>
  <si>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</si>
  <si>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</si>
  <si>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</si>
  <si>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</si>
  <si>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</si>
  <si>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</si>
  <si>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</si>
  <si>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</si>
  <si>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</si>
  <si>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</si>
  <si>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</si>
  <si>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</si>
  <si>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</si>
  <si>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</si>
  <si>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</si>
  <si>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</si>
  <si>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</si>
  <si>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</si>
  <si>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</si>
  <si>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</si>
  <si>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</si>
  <si>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</si>
  <si>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</si>
  <si>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</si>
  <si>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</si>
  <si>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</si>
  <si>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</si>
  <si>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</si>
  <si>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</si>
  <si>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</si>
  <si>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</si>
  <si>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</si>
  <si>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</si>
  <si>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</si>
  <si>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</si>
  <si>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</si>
  <si>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</si>
  <si>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</si>
  <si>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</si>
  <si>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</si>
  <si>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</si>
  <si>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</si>
  <si>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</si>
  <si>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</si>
  <si>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</si>
  <si>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</si>
  <si>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</si>
  <si>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</si>
  <si>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</si>
  <si>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</si>
  <si>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</si>
  <si>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</si>
  <si>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</si>
  <si>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</si>
  <si>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</si>
  <si>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</si>
  <si>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</si>
  <si>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</si>
  <si>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</si>
  <si>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</si>
  <si>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</si>
  <si>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</si>
  <si>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</si>
  <si>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</si>
  <si>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</si>
  <si>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</si>
  <si>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</si>
  <si>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</si>
  <si>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</si>
  <si>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</si>
  <si>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</si>
  <si>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</si>
  <si>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</si>
  <si>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</si>
  <si>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</si>
  <si>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</si>
  <si>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</si>
  <si>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</si>
  <si>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</si>
  <si>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</si>
  <si>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</si>
  <si>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</si>
  <si>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</si>
  <si>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</si>
  <si>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</si>
  <si>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</si>
  <si>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</si>
  <si>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</si>
  <si>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</si>
  <si>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</si>
  <si>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</si>
  <si>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</si>
  <si>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</si>
  <si>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</si>
  <si>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</si>
  <si>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</si>
  <si>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</si>
  <si>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</si>
  <si>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</si>
  <si>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</si>
  <si>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</si>
  <si>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</si>
  <si>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</si>
  <si>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</si>
  <si>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</si>
  <si>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</si>
  <si>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</si>
  <si>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</si>
  <si>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</si>
  <si>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</si>
  <si>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</si>
  <si>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</si>
  <si>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</si>
  <si>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</si>
  <si>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</si>
  <si>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</si>
  <si>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</si>
  <si>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</si>
  <si>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</si>
  <si>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</si>
  <si>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</si>
  <si>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</si>
  <si>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</si>
  <si>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</si>
  <si>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</si>
  <si>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</si>
  <si>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</si>
  <si>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</si>
  <si>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</si>
  <si>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</si>
  <si>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</si>
  <si>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</si>
  <si>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</si>
  <si>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</si>
  <si>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</si>
  <si>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</si>
  <si>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</si>
  <si>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</si>
  <si>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</si>
  <si>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</si>
  <si>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</si>
  <si>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</si>
  <si>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</si>
  <si>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</si>
  <si>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</si>
  <si>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</si>
  <si>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</si>
  <si>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</si>
  <si>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</si>
  <si>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</si>
  <si>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</si>
  <si>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</si>
  <si>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</si>
  <si>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</si>
  <si>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</si>
  <si>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</si>
  <si>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</si>
  <si>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</si>
  <si>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</si>
  <si>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</si>
  <si>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</si>
  <si>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</si>
  <si>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</si>
  <si>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</si>
  <si>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</si>
  <si>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</si>
  <si>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</si>
  <si>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</si>
  <si>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</si>
  <si>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</si>
  <si>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</si>
  <si>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</si>
  <si>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</si>
  <si>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</si>
  <si>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</si>
  <si>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</si>
  <si>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</si>
  <si>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</si>
  <si>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</si>
  <si>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</si>
  <si>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</si>
  <si>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</si>
  <si>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</si>
  <si>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</si>
  <si>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</si>
  <si>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</si>
  <si>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</si>
  <si>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</si>
  <si>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</si>
  <si>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</si>
  <si>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</si>
  <si>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</si>
  <si>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</si>
  <si>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</si>
  <si>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</si>
  <si>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</si>
  <si>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</si>
  <si>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</si>
  <si>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</si>
  <si>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</si>
  <si>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</si>
  <si>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</si>
  <si>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</si>
  <si>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</si>
  <si>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</si>
  <si>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</si>
  <si>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Aplicación para financiación de créditos adicionales</t>
  </si>
  <si>
    <t>87002: Aplicación para financiación de incorporaciones de créditos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</si>
  <si>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</si>
  <si>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</si>
  <si>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</si>
  <si>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</si>
  <si>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</si>
  <si>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</si>
  <si>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</si>
  <si>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</si>
  <si>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</si>
  <si>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</si>
  <si>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</si>
  <si>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</si>
  <si>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</si>
  <si>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</si>
  <si>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</si>
  <si>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</si>
  <si>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</si>
  <si>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</si>
  <si>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</si>
  <si>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</si>
  <si>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</si>
  <si>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</si>
  <si>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 xml:space="preserve">EXPEDIENTE DE EJECUCIÓN 1, 2 y 3       </t>
  </si>
  <si>
    <t>Desglose de los gastos corrientes</t>
  </si>
  <si>
    <t xml:space="preserve">(euros) </t>
  </si>
  <si>
    <t>Desglose de los Gastos Corrientes</t>
  </si>
  <si>
    <t>Estimación Créditos definitivos al final de ejercicio</t>
  </si>
  <si>
    <t>Obligaciones
Reconocidas Netas</t>
  </si>
  <si>
    <t>Pagos Líquidos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</si>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</sst>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General"/>
    <numFmt numFmtId="167" formatCode="#,##0.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Segoe UI"/>
      <family val="2"/>
    </font>
    <font>
      <sz val="11"/>
      <color indexed="9"/>
      <name val="Calibri"/>
      <family val="2"/>
    </font>
    <font>
      <sz val="11"/>
      <color indexed="9"/>
      <name val="Segoe UI"/>
      <family val="2"/>
    </font>
    <font>
      <sz val="11"/>
      <color indexed="17"/>
      <name val="Calibri"/>
      <family val="2"/>
    </font>
    <font>
      <sz val="11"/>
      <color indexed="17"/>
      <name val="Segoe UI"/>
      <family val="2"/>
    </font>
    <font>
      <b/>
      <sz val="11"/>
      <color indexed="9"/>
      <name val="Calibri"/>
      <family val="2"/>
    </font>
    <font>
      <b/>
      <sz val="11"/>
      <color indexed="9"/>
      <name val="Segoe UI"/>
      <family val="2"/>
    </font>
    <font>
      <sz val="11"/>
      <color indexed="52"/>
      <name val="Calibri"/>
      <family val="2"/>
    </font>
    <font>
      <sz val="11"/>
      <color indexed="52"/>
      <name val="Segoe UI"/>
      <family val="2"/>
    </font>
    <font>
      <b/>
      <sz val="11"/>
      <color indexed="52"/>
      <name val="Calibri"/>
      <family val="2"/>
    </font>
    <font>
      <b/>
      <sz val="11"/>
      <color indexed="52"/>
      <name val="Segoe UI"/>
      <family val="2"/>
    </font>
    <font>
      <b/>
      <sz val="11"/>
      <color indexed="62"/>
      <name val="Calibri"/>
      <family val="2"/>
    </font>
    <font>
      <b/>
      <sz val="11"/>
      <color indexed="56"/>
      <name val="Segoe UI"/>
      <family val="2"/>
    </font>
    <font>
      <sz val="11"/>
      <color indexed="62"/>
      <name val="Calibri"/>
      <family val="2"/>
    </font>
    <font>
      <sz val="11"/>
      <color indexed="62"/>
      <name val="Segoe UI"/>
      <family val="2"/>
    </font>
    <font>
      <sz val="11"/>
      <color indexed="20"/>
      <name val="Calibri"/>
      <family val="2"/>
    </font>
    <font>
      <sz val="11"/>
      <color indexed="20"/>
      <name val="Segoe UI"/>
      <family val="2"/>
    </font>
    <font>
      <sz val="11"/>
      <color indexed="60"/>
      <name val="Calibri"/>
      <family val="2"/>
    </font>
    <font>
      <sz val="11"/>
      <color indexed="60"/>
      <name val="Segoe U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1"/>
      <color indexed="63"/>
      <name val="Segoe UI"/>
      <family val="2"/>
    </font>
    <font>
      <sz val="11"/>
      <color indexed="10"/>
      <name val="Calibri"/>
      <family val="2"/>
    </font>
    <font>
      <sz val="11"/>
      <color indexed="10"/>
      <name val="Segoe UI"/>
      <family val="2"/>
    </font>
    <font>
      <i/>
      <sz val="11"/>
      <color indexed="23"/>
      <name val="Calibri"/>
      <family val="2"/>
    </font>
    <font>
      <i/>
      <sz val="11"/>
      <color indexed="23"/>
      <name val="Segoe UI"/>
      <family val="2"/>
    </font>
    <font>
      <b/>
      <sz val="11"/>
      <color indexed="8"/>
      <name val="Calibri"/>
      <family val="2"/>
    </font>
    <font>
      <b/>
      <sz val="11"/>
      <color indexed="8"/>
      <name val="Segoe U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56"/>
      <name val="Segoe UI"/>
      <family val="2"/>
    </font>
    <font>
      <b/>
      <sz val="13"/>
      <color indexed="62"/>
      <name val="Calibri"/>
      <family val="2"/>
    </font>
    <font>
      <b/>
      <sz val="13"/>
      <color indexed="56"/>
      <name val="Segoe UI"/>
      <family val="2"/>
    </font>
    <font>
      <b/>
      <sz val="18"/>
      <color indexed="56"/>
      <name val="Cambri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2" fillId="5" borderId="0" applyNumberFormat="0" applyBorder="0" applyAlignment="0" applyProtection="0"/>
    <xf numFmtId="164" fontId="1" fillId="6" borderId="0" applyNumberFormat="0" applyBorder="0" applyAlignment="0" applyProtection="0"/>
    <xf numFmtId="164" fontId="2" fillId="7" borderId="0" applyNumberFormat="0" applyBorder="0" applyAlignment="0" applyProtection="0"/>
    <xf numFmtId="164" fontId="1" fillId="2" borderId="0" applyNumberFormat="0" applyBorder="0" applyAlignment="0" applyProtection="0"/>
    <xf numFmtId="164" fontId="2" fillId="8" borderId="0" applyNumberFormat="0" applyBorder="0" applyAlignment="0" applyProtection="0"/>
    <xf numFmtId="164" fontId="1" fillId="9" borderId="0" applyNumberFormat="0" applyBorder="0" applyAlignment="0" applyProtection="0"/>
    <xf numFmtId="164" fontId="2" fillId="9" borderId="0" applyNumberFormat="0" applyBorder="0" applyAlignment="0" applyProtection="0"/>
    <xf numFmtId="164" fontId="1" fillId="4" borderId="0" applyNumberFormat="0" applyBorder="0" applyAlignment="0" applyProtection="0"/>
    <xf numFmtId="164" fontId="2" fillId="4" borderId="0" applyNumberFormat="0" applyBorder="0" applyAlignment="0" applyProtection="0"/>
    <xf numFmtId="164" fontId="1" fillId="2" borderId="0" applyNumberFormat="0" applyBorder="0" applyAlignment="0" applyProtection="0"/>
    <xf numFmtId="164" fontId="2" fillId="10" borderId="0" applyNumberFormat="0" applyBorder="0" applyAlignment="0" applyProtection="0"/>
    <xf numFmtId="164" fontId="1" fillId="11" borderId="0" applyNumberFormat="0" applyBorder="0" applyAlignment="0" applyProtection="0"/>
    <xf numFmtId="164" fontId="2" fillId="11" borderId="0" applyNumberFormat="0" applyBorder="0" applyAlignment="0" applyProtection="0"/>
    <xf numFmtId="164" fontId="1" fillId="6" borderId="0" applyNumberFormat="0" applyBorder="0" applyAlignment="0" applyProtection="0"/>
    <xf numFmtId="164" fontId="2" fillId="12" borderId="0" applyNumberFormat="0" applyBorder="0" applyAlignment="0" applyProtection="0"/>
    <xf numFmtId="164" fontId="1" fillId="2" borderId="0" applyNumberFormat="0" applyBorder="0" applyAlignment="0" applyProtection="0"/>
    <xf numFmtId="164" fontId="2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10" borderId="0" applyNumberFormat="0" applyBorder="0" applyAlignment="0" applyProtection="0"/>
    <xf numFmtId="164" fontId="1" fillId="4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5" borderId="0" applyNumberFormat="0" applyBorder="0" applyAlignment="0" applyProtection="0"/>
    <xf numFmtId="164" fontId="3" fillId="11" borderId="0" applyNumberFormat="0" applyBorder="0" applyAlignment="0" applyProtection="0"/>
    <xf numFmtId="164" fontId="4" fillId="11" borderId="0" applyNumberFormat="0" applyBorder="0" applyAlignment="0" applyProtection="0"/>
    <xf numFmtId="164" fontId="3" fillId="6" borderId="0" applyNumberFormat="0" applyBorder="0" applyAlignment="0" applyProtection="0"/>
    <xf numFmtId="164" fontId="4" fillId="12" borderId="0" applyNumberFormat="0" applyBorder="0" applyAlignment="0" applyProtection="0"/>
    <xf numFmtId="164" fontId="3" fillId="2" borderId="0" applyNumberFormat="0" applyBorder="0" applyAlignment="0" applyProtection="0"/>
    <xf numFmtId="164" fontId="4" fillId="16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4" borderId="0" applyNumberFormat="0" applyBorder="0" applyAlignment="0" applyProtection="0"/>
    <xf numFmtId="164" fontId="4" fillId="17" borderId="0" applyNumberFormat="0" applyBorder="0" applyAlignment="0" applyProtection="0"/>
    <xf numFmtId="164" fontId="5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18" borderId="1" applyNumberFormat="0" applyAlignment="0" applyProtection="0"/>
    <xf numFmtId="164" fontId="8" fillId="18" borderId="1" applyNumberFormat="0" applyAlignment="0" applyProtection="0"/>
    <xf numFmtId="164" fontId="9" fillId="0" borderId="2" applyNumberFormat="0" applyFill="0" applyAlignment="0" applyProtection="0"/>
    <xf numFmtId="164" fontId="10" fillId="0" borderId="2" applyNumberFormat="0" applyFill="0" applyAlignment="0" applyProtection="0"/>
    <xf numFmtId="164" fontId="11" fillId="2" borderId="3" applyNumberFormat="0" applyAlignment="0" applyProtection="0"/>
    <xf numFmtId="164" fontId="12" fillId="2" borderId="3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4" borderId="3" applyNumberFormat="0" applyAlignment="0" applyProtection="0"/>
    <xf numFmtId="164" fontId="16" fillId="4" borderId="3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7" fillId="5" borderId="0" applyNumberFormat="0" applyBorder="0" applyAlignment="0" applyProtection="0"/>
    <xf numFmtId="164" fontId="18" fillId="5" borderId="0" applyNumberFormat="0" applyBorder="0" applyAlignment="0" applyProtection="0"/>
    <xf numFmtId="164" fontId="19" fillId="6" borderId="0" applyNumberFormat="0" applyBorder="0" applyAlignment="0" applyProtection="0"/>
    <xf numFmtId="164" fontId="20" fillId="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6" borderId="4" applyNumberFormat="0" applyAlignment="0" applyProtection="0"/>
    <xf numFmtId="164" fontId="0" fillId="2" borderId="4" applyNumberFormat="0" applyAlignment="0" applyProtection="0"/>
    <xf numFmtId="164" fontId="22" fillId="2" borderId="5" applyNumberFormat="0" applyAlignment="0" applyProtection="0"/>
    <xf numFmtId="164" fontId="23" fillId="2" borderId="5" applyNumberFormat="0" applyAlignment="0" applyProtection="0"/>
    <xf numFmtId="164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8" fillId="0" borderId="6" applyNumberFormat="0" applyFill="0" applyAlignment="0" applyProtection="0"/>
    <xf numFmtId="164" fontId="29" fillId="0" borderId="7" applyNumberFormat="0" applyFill="0" applyAlignment="0" applyProtection="0"/>
    <xf numFmtId="164" fontId="30" fillId="0" borderId="0" applyNumberFormat="0" applyFill="0" applyBorder="0" applyAlignment="0" applyProtection="0"/>
    <xf numFmtId="164" fontId="31" fillId="0" borderId="8" applyNumberFormat="0" applyFill="0" applyAlignment="0" applyProtection="0"/>
    <xf numFmtId="164" fontId="32" fillId="0" borderId="9" applyNumberFormat="0" applyFill="0" applyAlignment="0" applyProtection="0"/>
    <xf numFmtId="164" fontId="33" fillId="0" borderId="10" applyNumberFormat="0" applyFill="0" applyAlignment="0" applyProtection="0"/>
    <xf numFmtId="164" fontId="34" fillId="0" borderId="10" applyNumberFormat="0" applyFill="0" applyAlignment="0" applyProtection="0"/>
    <xf numFmtId="164" fontId="13" fillId="0" borderId="11" applyNumberFormat="0" applyFill="0" applyAlignment="0" applyProtection="0"/>
    <xf numFmtId="164" fontId="14" fillId="0" borderId="12" applyNumberFormat="0" applyFill="0" applyAlignment="0" applyProtection="0"/>
    <xf numFmtId="164" fontId="35" fillId="0" borderId="0" applyNumberFormat="0" applyFill="0" applyBorder="0" applyAlignment="0" applyProtection="0"/>
    <xf numFmtId="164" fontId="3" fillId="14" borderId="0" applyNumberFormat="0" applyBorder="0" applyAlignment="0" applyProtection="0"/>
    <xf numFmtId="164" fontId="4" fillId="19" borderId="0" applyNumberFormat="0" applyBorder="0" applyAlignment="0" applyProtection="0"/>
    <xf numFmtId="164" fontId="3" fillId="20" borderId="0" applyNumberFormat="0" applyBorder="0" applyAlignment="0" applyProtection="0"/>
    <xf numFmtId="164" fontId="4" fillId="20" borderId="0" applyNumberFormat="0" applyBorder="0" applyAlignment="0" applyProtection="0"/>
    <xf numFmtId="164" fontId="3" fillId="21" borderId="0" applyNumberFormat="0" applyBorder="0" applyAlignment="0" applyProtection="0"/>
    <xf numFmtId="164" fontId="4" fillId="21" borderId="0" applyNumberFormat="0" applyBorder="0" applyAlignment="0" applyProtection="0"/>
    <xf numFmtId="164" fontId="3" fillId="22" borderId="0" applyNumberFormat="0" applyBorder="0" applyAlignment="0" applyProtection="0"/>
    <xf numFmtId="164" fontId="4" fillId="16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23" borderId="0" applyNumberFormat="0" applyBorder="0" applyAlignment="0" applyProtection="0"/>
    <xf numFmtId="164" fontId="4" fillId="23" borderId="0" applyNumberFormat="0" applyBorder="0" applyAlignment="0" applyProtection="0"/>
    <xf numFmtId="164" fontId="0" fillId="0" borderId="0">
      <alignment/>
      <protection/>
    </xf>
  </cellStyleXfs>
  <cellXfs count="29">
    <xf numFmtId="164" fontId="0" fillId="0" borderId="0" xfId="0" applyAlignment="1">
      <alignment/>
    </xf>
    <xf numFmtId="164" fontId="36" fillId="24" borderId="13" xfId="78" applyFont="1" applyFill="1" applyBorder="1" applyAlignment="1">
      <alignment horizontal="center" vertical="center" wrapText="1"/>
      <protection/>
    </xf>
    <xf numFmtId="164" fontId="37" fillId="24" borderId="14" xfId="78" applyFont="1" applyFill="1" applyBorder="1" applyAlignment="1">
      <alignment horizontal="center" vertical="center" wrapText="1"/>
      <protection/>
    </xf>
    <xf numFmtId="164" fontId="0" fillId="7" borderId="15" xfId="78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7" borderId="0" xfId="78" applyFont="1" applyFill="1" applyBorder="1" applyAlignment="1">
      <alignment vertical="center" wrapText="1"/>
      <protection/>
    </xf>
    <xf numFmtId="164" fontId="0" fillId="7" borderId="16" xfId="78" applyFont="1" applyFill="1" applyBorder="1" applyAlignment="1">
      <alignment vertical="center" wrapText="1"/>
      <protection/>
    </xf>
    <xf numFmtId="164" fontId="0" fillId="7" borderId="17" xfId="78" applyFont="1" applyFill="1" applyBorder="1" applyAlignment="1">
      <alignment horizontal="right" vertical="center" wrapText="1"/>
      <protection/>
    </xf>
    <xf numFmtId="164" fontId="0" fillId="2" borderId="18" xfId="0" applyFont="1" applyFill="1" applyBorder="1" applyAlignment="1">
      <alignment/>
    </xf>
    <xf numFmtId="164" fontId="0" fillId="7" borderId="18" xfId="78" applyFont="1" applyFill="1" applyBorder="1" applyAlignment="1">
      <alignment vertical="center" wrapText="1"/>
      <protection/>
    </xf>
    <xf numFmtId="164" fontId="0" fillId="7" borderId="19" xfId="78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37" fillId="24" borderId="20" xfId="78" applyFont="1" applyFill="1" applyBorder="1" applyAlignment="1">
      <alignment vertical="center" wrapText="1"/>
      <protection/>
    </xf>
    <xf numFmtId="164" fontId="37" fillId="24" borderId="21" xfId="78" applyFont="1" applyFill="1" applyBorder="1" applyAlignment="1">
      <alignment horizontal="left" vertical="center" wrapText="1"/>
      <protection/>
    </xf>
    <xf numFmtId="164" fontId="38" fillId="0" borderId="22" xfId="0" applyFont="1" applyFill="1" applyBorder="1" applyAlignment="1">
      <alignment horizontal="center" vertical="center" wrapText="1"/>
    </xf>
    <xf numFmtId="164" fontId="38" fillId="7" borderId="23" xfId="0" applyFont="1" applyFill="1" applyBorder="1" applyAlignment="1">
      <alignment horizontal="center" vertical="center" wrapText="1"/>
    </xf>
    <xf numFmtId="164" fontId="0" fillId="0" borderId="22" xfId="0" applyBorder="1" applyAlignment="1">
      <alignment horizontal="center"/>
    </xf>
    <xf numFmtId="164" fontId="39" fillId="24" borderId="22" xfId="0" applyNumberFormat="1" applyFont="1" applyFill="1" applyBorder="1" applyAlignment="1">
      <alignment horizontal="center" vertical="center" wrapText="1"/>
    </xf>
    <xf numFmtId="164" fontId="38" fillId="2" borderId="22" xfId="0" applyFont="1" applyFill="1" applyBorder="1" applyAlignment="1">
      <alignment horizontal="left"/>
    </xf>
    <xf numFmtId="167" fontId="38" fillId="2" borderId="22" xfId="0" applyNumberFormat="1" applyFont="1" applyFill="1" applyBorder="1" applyAlignment="1">
      <alignment/>
    </xf>
    <xf numFmtId="164" fontId="0" fillId="2" borderId="22" xfId="0" applyFont="1" applyFill="1" applyBorder="1" applyAlignment="1">
      <alignment/>
    </xf>
    <xf numFmtId="167" fontId="0" fillId="2" borderId="22" xfId="0" applyNumberFormat="1" applyFill="1" applyBorder="1" applyAlignment="1">
      <alignment/>
    </xf>
    <xf numFmtId="164" fontId="0" fillId="0" borderId="0" xfId="0" applyFont="1" applyBorder="1" applyAlignment="1">
      <alignment/>
    </xf>
    <xf numFmtId="167" fontId="0" fillId="0" borderId="22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40" fillId="0" borderId="0" xfId="0" applyFont="1" applyAlignment="1">
      <alignment horizontal="right"/>
    </xf>
    <xf numFmtId="164" fontId="38" fillId="7" borderId="22" xfId="110" applyFont="1" applyFill="1" applyBorder="1" applyAlignment="1">
      <alignment horizontal="left" vertical="center"/>
      <protection/>
    </xf>
    <xf numFmtId="164" fontId="0" fillId="0" borderId="24" xfId="0" applyBorder="1" applyAlignment="1">
      <alignment horizontal="center"/>
    </xf>
    <xf numFmtId="164" fontId="38" fillId="7" borderId="13" xfId="110" applyFont="1" applyFill="1" applyBorder="1" applyAlignment="1">
      <alignment horizontal="center" vertical="center"/>
      <protection/>
    </xf>
  </cellXfs>
  <cellStyles count="9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1 2" xfId="21"/>
    <cellStyle name="20% - Énfasis2" xfId="22"/>
    <cellStyle name="20% - Énfasis2 2" xfId="23"/>
    <cellStyle name="20% - Énfasis3" xfId="24"/>
    <cellStyle name="20% - Énfasis3 2" xfId="25"/>
    <cellStyle name="20% - Énfasis4" xfId="26"/>
    <cellStyle name="20% - Énfasis4 2" xfId="27"/>
    <cellStyle name="20% - Énfasis5" xfId="28"/>
    <cellStyle name="20% - Énfasis5 2" xfId="29"/>
    <cellStyle name="20% - Énfasis6" xfId="30"/>
    <cellStyle name="20% - Énfasis6 2" xfId="31"/>
    <cellStyle name="40% - Énfasis1" xfId="32"/>
    <cellStyle name="40% - Énfasis1 2" xfId="33"/>
    <cellStyle name="40% - Énfasis2" xfId="34"/>
    <cellStyle name="40% - Énfasis2 2" xfId="35"/>
    <cellStyle name="40% - Énfasis3" xfId="36"/>
    <cellStyle name="40% - Énfasis3 2" xfId="37"/>
    <cellStyle name="40% - Énfasis4" xfId="38"/>
    <cellStyle name="40% - Énfasis4 2" xfId="39"/>
    <cellStyle name="40% - Énfasis5" xfId="40"/>
    <cellStyle name="40% - Énfasis5 2" xfId="41"/>
    <cellStyle name="40% - Énfasis6" xfId="42"/>
    <cellStyle name="40% - Énfasis6 2" xfId="43"/>
    <cellStyle name="60% - Énfasis1" xfId="44"/>
    <cellStyle name="60% - Énfasis1 2" xfId="45"/>
    <cellStyle name="60% - Énfasis2" xfId="46"/>
    <cellStyle name="60% - Énfasis2 2" xfId="47"/>
    <cellStyle name="60% - Énfasis3" xfId="48"/>
    <cellStyle name="60% - Énfasis3 2" xfId="49"/>
    <cellStyle name="60% - Énfasis4" xfId="50"/>
    <cellStyle name="60% - Énfasis4 2" xfId="51"/>
    <cellStyle name="60% - Énfasis5" xfId="52"/>
    <cellStyle name="60% - Énfasis5 2" xfId="53"/>
    <cellStyle name="60% - Énfasis6" xfId="54"/>
    <cellStyle name="60% - Énfasis6 2" xfId="55"/>
    <cellStyle name="Buena" xfId="56"/>
    <cellStyle name="Buena 2" xfId="57"/>
    <cellStyle name="Celda de comprobación" xfId="58"/>
    <cellStyle name="Celda de comprobación 2" xfId="59"/>
    <cellStyle name="Celda vinculada" xfId="60"/>
    <cellStyle name="Celda vinculada 2" xfId="61"/>
    <cellStyle name="Cálculo" xfId="62"/>
    <cellStyle name="Cálculo 2" xfId="63"/>
    <cellStyle name="Encabezado 4" xfId="64"/>
    <cellStyle name="Encabezado 4 2" xfId="65"/>
    <cellStyle name="Entrada" xfId="66"/>
    <cellStyle name="Entrada 2" xfId="67"/>
    <cellStyle name="Euro" xfId="68"/>
    <cellStyle name="Euro 2" xfId="69"/>
    <cellStyle name="Incorrecto" xfId="70"/>
    <cellStyle name="Incorrecto 2" xfId="71"/>
    <cellStyle name="Neutral 1" xfId="72"/>
    <cellStyle name="Neutral 2" xfId="73"/>
    <cellStyle name="Normal 2" xfId="74"/>
    <cellStyle name="Normal 3" xfId="75"/>
    <cellStyle name="Normal 4" xfId="76"/>
    <cellStyle name="Normal 5" xfId="77"/>
    <cellStyle name="Normal 6" xfId="78"/>
    <cellStyle name="Normal 7" xfId="79"/>
    <cellStyle name="Notas" xfId="80"/>
    <cellStyle name="Notas 2" xfId="81"/>
    <cellStyle name="Salida" xfId="82"/>
    <cellStyle name="Salida 2" xfId="83"/>
    <cellStyle name="Texto de advertencia" xfId="84"/>
    <cellStyle name="Texto de advertencia 2" xfId="85"/>
    <cellStyle name="Texto explicativo" xfId="86"/>
    <cellStyle name="Texto explicativo 2" xfId="87"/>
    <cellStyle name="Total" xfId="88"/>
    <cellStyle name="Total 2" xfId="89"/>
    <cellStyle name="Título" xfId="90"/>
    <cellStyle name="Título 1" xfId="91"/>
    <cellStyle name="Título 1 2" xfId="92"/>
    <cellStyle name="Título 2" xfId="93"/>
    <cellStyle name="Título 2 2" xfId="94"/>
    <cellStyle name="Título 3" xfId="95"/>
    <cellStyle name="Título 3 2" xfId="96"/>
    <cellStyle name="Título 4" xfId="97"/>
    <cellStyle name="Énfasis1" xfId="98"/>
    <cellStyle name="Énfasis1 2" xfId="99"/>
    <cellStyle name="Énfasis2" xfId="100"/>
    <cellStyle name="Énfasis2 2" xfId="101"/>
    <cellStyle name="Énfasis3" xfId="102"/>
    <cellStyle name="Énfasis3 2" xfId="103"/>
    <cellStyle name="Énfasis4" xfId="104"/>
    <cellStyle name="Énfasis4 2" xfId="105"/>
    <cellStyle name="Énfasis5" xfId="106"/>
    <cellStyle name="Énfasis5 2" xfId="107"/>
    <cellStyle name="Énfasis6" xfId="108"/>
    <cellStyle name="Énfasis6 2" xfId="109"/>
    <cellStyle name="Normal_ModPtos2010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zoomScale="90" zoomScaleNormal="90" workbookViewId="0" topLeftCell="A1">
      <selection activeCell="F9" sqref="F9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5.28125" style="0" customWidth="1"/>
    <col min="6" max="6" width="22.28125" style="0" customWidth="1"/>
    <col min="7" max="7" width="23.28125" style="0" customWidth="1"/>
    <col min="8" max="8" width="19.140625" style="0" customWidth="1"/>
    <col min="9" max="9" width="17.7109375" style="0" customWidth="1"/>
    <col min="10" max="10" width="17.57421875" style="0" customWidth="1"/>
  </cols>
  <sheetData>
    <row r="2" spans="1:9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2.7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2.7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11" t="s">
        <v>8</v>
      </c>
    </row>
    <row r="8" spans="1:10" ht="30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9">
      <c r="A9" s="16"/>
      <c r="B9" s="16"/>
      <c r="C9" s="16"/>
      <c r="D9" s="16"/>
      <c r="E9" s="16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2.75">
      <c r="B10" s="18" t="s">
        <v>14</v>
      </c>
      <c r="C10" s="18" t="s">
        <v>15</v>
      </c>
      <c r="D10" s="18"/>
      <c r="E10" s="18"/>
      <c r="F10" s="19">
        <f>F11+F17+F21</f>
        <v>81130552</v>
      </c>
      <c r="G10" s="19">
        <f>G11+G17+G21</f>
        <v>81130552</v>
      </c>
      <c r="H10" s="19">
        <f>H11+H17+H21</f>
        <v>61835817.629999995</v>
      </c>
      <c r="I10" s="19">
        <f>I11+I17+I21</f>
        <v>58538083.22</v>
      </c>
      <c r="J10" s="19">
        <f>J11+J17+J21</f>
        <v>2357509.26</v>
      </c>
    </row>
    <row r="11" spans="3:10" ht="12.75">
      <c r="C11" s="20" t="s">
        <v>16</v>
      </c>
      <c r="D11" s="20" t="s">
        <v>17</v>
      </c>
      <c r="E11" s="20"/>
      <c r="F11" s="21">
        <f>F12+F15+F16</f>
        <v>71300619</v>
      </c>
      <c r="G11" s="21">
        <f>G12+G15+G16</f>
        <v>71300619</v>
      </c>
      <c r="H11" s="21">
        <f>H12+H15+H16</f>
        <v>59726209.85999999</v>
      </c>
      <c r="I11" s="21">
        <f>I12+I15+I16</f>
        <v>56509980.85</v>
      </c>
      <c r="J11" s="21">
        <f>J12+J15+J16</f>
        <v>1535463.38</v>
      </c>
    </row>
    <row r="12" spans="4:10" ht="12.75">
      <c r="D12" s="22" t="s">
        <v>18</v>
      </c>
      <c r="E12" s="22" t="s">
        <v>19</v>
      </c>
      <c r="F12" s="23">
        <f>F13+F14</f>
        <v>46677124</v>
      </c>
      <c r="G12" s="23">
        <f>G13+G14</f>
        <v>46677124</v>
      </c>
      <c r="H12" s="23">
        <f>H13+H14</f>
        <v>47687682.47</v>
      </c>
      <c r="I12" s="23">
        <f>I13+I14</f>
        <v>46331235.77</v>
      </c>
      <c r="J12" s="23">
        <f>J13+J14</f>
        <v>759891.34</v>
      </c>
    </row>
    <row r="13" spans="5:10" ht="12.75">
      <c r="E13" s="22" t="s">
        <v>20</v>
      </c>
      <c r="F13" s="23">
        <v>7934</v>
      </c>
      <c r="G13" s="23">
        <v>7934</v>
      </c>
      <c r="H13" s="23">
        <v>8179.19</v>
      </c>
      <c r="I13" s="23">
        <v>6995.88</v>
      </c>
      <c r="J13" s="23">
        <v>228.62</v>
      </c>
    </row>
    <row r="14" spans="5:10" ht="12.75">
      <c r="E14" s="22" t="s">
        <v>21</v>
      </c>
      <c r="F14" s="23">
        <v>46669190</v>
      </c>
      <c r="G14" s="23">
        <v>46669190</v>
      </c>
      <c r="H14" s="23">
        <v>47679503.28</v>
      </c>
      <c r="I14" s="23">
        <v>46324239.89</v>
      </c>
      <c r="J14" s="23">
        <v>759662.72</v>
      </c>
    </row>
    <row r="15" spans="4:10" ht="12.75">
      <c r="D15" s="22" t="s">
        <v>22</v>
      </c>
      <c r="E15" s="22" t="s">
        <v>23</v>
      </c>
      <c r="F15" s="23">
        <v>11059343</v>
      </c>
      <c r="G15" s="23">
        <v>11059343</v>
      </c>
      <c r="H15" s="23">
        <v>11097515.27</v>
      </c>
      <c r="I15" s="23">
        <v>10131451.04</v>
      </c>
      <c r="J15" s="23">
        <v>351274.37</v>
      </c>
    </row>
    <row r="16" spans="4:10" ht="12.75">
      <c r="D16" s="22" t="s">
        <v>24</v>
      </c>
      <c r="E16" s="22" t="s">
        <v>25</v>
      </c>
      <c r="F16" s="23">
        <v>13564152</v>
      </c>
      <c r="G16" s="23">
        <v>13564152</v>
      </c>
      <c r="H16" s="23">
        <v>941012.12</v>
      </c>
      <c r="I16" s="23">
        <v>47294.04</v>
      </c>
      <c r="J16" s="23">
        <v>424297.67</v>
      </c>
    </row>
    <row r="17" spans="3:10" ht="12.75">
      <c r="C17" s="20" t="s">
        <v>26</v>
      </c>
      <c r="D17" s="20" t="s">
        <v>27</v>
      </c>
      <c r="E17" s="20"/>
      <c r="F17" s="21">
        <f>F18</f>
        <v>9829933</v>
      </c>
      <c r="G17" s="21">
        <f>G18</f>
        <v>9829933</v>
      </c>
      <c r="H17" s="21">
        <f>H18</f>
        <v>2109607.77</v>
      </c>
      <c r="I17" s="21">
        <f>I18</f>
        <v>2028102.37</v>
      </c>
      <c r="J17" s="21">
        <f>J18</f>
        <v>822045.88</v>
      </c>
    </row>
    <row r="18" spans="4:10" ht="12.75">
      <c r="D18" s="22" t="s">
        <v>28</v>
      </c>
      <c r="E18" s="22" t="s">
        <v>29</v>
      </c>
      <c r="F18" s="23">
        <f>F19+F20</f>
        <v>9829933</v>
      </c>
      <c r="G18" s="23">
        <f>G19+G20</f>
        <v>9829933</v>
      </c>
      <c r="H18" s="23">
        <f>H19+H20</f>
        <v>2109607.77</v>
      </c>
      <c r="I18" s="23">
        <f>I19+I20</f>
        <v>2028102.37</v>
      </c>
      <c r="J18" s="23">
        <f>J19+J20</f>
        <v>822045.88</v>
      </c>
    </row>
    <row r="19" spans="5:10" ht="12.75">
      <c r="E19" s="22" t="s">
        <v>30</v>
      </c>
      <c r="F19" s="23">
        <v>9829933</v>
      </c>
      <c r="G19" s="23">
        <v>9829933</v>
      </c>
      <c r="H19" s="23">
        <v>2109607.77</v>
      </c>
      <c r="I19" s="23">
        <v>2028102.37</v>
      </c>
      <c r="J19" s="23">
        <v>822045.88</v>
      </c>
    </row>
    <row r="20" spans="5:10" ht="12.7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2.7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2.7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2.7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2.75">
      <c r="B24" s="18" t="s">
        <v>38</v>
      </c>
      <c r="C24" s="18" t="s">
        <v>39</v>
      </c>
      <c r="D24" s="18"/>
      <c r="E24" s="18"/>
      <c r="F24" s="19">
        <f>F25+F28</f>
        <v>5500000</v>
      </c>
      <c r="G24" s="19">
        <f>G25+G28</f>
        <v>5500000</v>
      </c>
      <c r="H24" s="19">
        <f>H25+H28</f>
        <v>4084621.2</v>
      </c>
      <c r="I24" s="19">
        <f>I25+I28</f>
        <v>2709122.91</v>
      </c>
      <c r="J24" s="19">
        <f>J25+J28</f>
        <v>694377.29</v>
      </c>
    </row>
    <row r="25" spans="3:10" ht="12.75">
      <c r="C25" s="20" t="s">
        <v>40</v>
      </c>
      <c r="D25" s="20" t="s">
        <v>41</v>
      </c>
      <c r="E25" s="20"/>
      <c r="F25" s="21">
        <f>F26+F27</f>
        <v>5500000</v>
      </c>
      <c r="G25" s="21">
        <f>G26+G27</f>
        <v>5500000</v>
      </c>
      <c r="H25" s="21">
        <f>H26+H27</f>
        <v>4084621.2</v>
      </c>
      <c r="I25" s="21">
        <f>I26+I27</f>
        <v>2709122.91</v>
      </c>
      <c r="J25" s="21">
        <f>J26+J27</f>
        <v>694377.29</v>
      </c>
    </row>
    <row r="26" spans="4:10" ht="12.75">
      <c r="D26" s="22" t="s">
        <v>42</v>
      </c>
      <c r="E26" s="22" t="s">
        <v>43</v>
      </c>
      <c r="F26" s="23">
        <v>5500000</v>
      </c>
      <c r="G26" s="23">
        <v>5500000</v>
      </c>
      <c r="H26" s="23">
        <v>4084621.2</v>
      </c>
      <c r="I26" s="23">
        <v>2709122.91</v>
      </c>
      <c r="J26" s="23">
        <v>694377.29</v>
      </c>
    </row>
    <row r="27" spans="4:10" ht="12.7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2.7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2.7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2.7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2.75">
      <c r="B31" s="18" t="s">
        <v>51</v>
      </c>
      <c r="C31" s="18" t="s">
        <v>52</v>
      </c>
      <c r="D31" s="18"/>
      <c r="E31" s="18"/>
      <c r="F31" s="19">
        <f>F32+F34+F65+F85+F89+F92+F94</f>
        <v>64188428</v>
      </c>
      <c r="G31" s="19">
        <f>G32+G34+G65+G85+G89+G92+G94</f>
        <v>64188428</v>
      </c>
      <c r="H31" s="19">
        <f>H32+H34+H65+H85+H89+H92+H94</f>
        <v>46300708.81999999</v>
      </c>
      <c r="I31" s="19">
        <f>I32+I34+I65+I85+I89+I92+I94</f>
        <v>34249363.12</v>
      </c>
      <c r="J31" s="19">
        <f>J32+J34+J65+J85+J89+J92+J94</f>
        <v>12439449.66</v>
      </c>
    </row>
    <row r="32" spans="3:10" ht="12.7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2.7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2.75">
      <c r="C34" s="20" t="s">
        <v>56</v>
      </c>
      <c r="D34" s="20" t="s">
        <v>57</v>
      </c>
      <c r="E34" s="20"/>
      <c r="F34" s="21">
        <f>F35+F56+F62</f>
        <v>41544016</v>
      </c>
      <c r="G34" s="21">
        <f>G35+G56+G62</f>
        <v>41544016</v>
      </c>
      <c r="H34" s="21">
        <f>H35+H56+H62</f>
        <v>30921143.839999996</v>
      </c>
      <c r="I34" s="21">
        <f>I35+I56+I62</f>
        <v>22152599.930000003</v>
      </c>
      <c r="J34" s="21">
        <f>J35+J56+J62</f>
        <v>9109440.72</v>
      </c>
    </row>
    <row r="35" spans="4:10" ht="12.75">
      <c r="D35" s="22" t="s">
        <v>58</v>
      </c>
      <c r="E35" s="22" t="s">
        <v>59</v>
      </c>
      <c r="F35" s="23">
        <f>F36+F37+F38+F39+F40+F41+F42+F43+F44+F45+F46+F47+F48+F49+F50+F51+F52+F53+F54+F55</f>
        <v>41085900</v>
      </c>
      <c r="G35" s="23">
        <f>G36+G37+G38+G39+G40+G41+G42+G43+G44+G45+G46+G47+G48+G49+G50+G51+G52+G53+G54+G55</f>
        <v>41085900</v>
      </c>
      <c r="H35" s="23">
        <f>H36+H37+H38+H39+H40+H41+H42+H43+H44+H45+H46+H47+H48+H49+H50+H51+H52+H53+H54+H55</f>
        <v>30221381.389999997</v>
      </c>
      <c r="I35" s="23">
        <f>I36+I37+I38+I39+I40+I41+I42+I43+I44+I45+I46+I47+I48+I49+I50+I51+I52+I53+I54+I55</f>
        <v>21692171.490000002</v>
      </c>
      <c r="J35" s="23">
        <f>J36+J37+J38+J39+J40+J41+J42+J43+J44+J45+J46+J47+J48+J49+J50+J51+J52+J53+J54+J55</f>
        <v>8913354.81</v>
      </c>
    </row>
    <row r="36" spans="5:10" ht="12.75">
      <c r="E36" s="22" t="s">
        <v>60</v>
      </c>
      <c r="F36" s="23">
        <v>19373465</v>
      </c>
      <c r="G36" s="23">
        <v>19373465</v>
      </c>
      <c r="H36" s="23">
        <v>14260411.12</v>
      </c>
      <c r="I36" s="23">
        <v>10207128.72</v>
      </c>
      <c r="J36" s="23">
        <v>5003282.65</v>
      </c>
    </row>
    <row r="37" spans="5:10" ht="12.75">
      <c r="E37" s="22" t="s">
        <v>61</v>
      </c>
      <c r="F37" s="23">
        <v>11526371</v>
      </c>
      <c r="G37" s="23">
        <v>11526371</v>
      </c>
      <c r="H37" s="23">
        <v>8652364.54</v>
      </c>
      <c r="I37" s="23">
        <v>6186460.65</v>
      </c>
      <c r="J37" s="23">
        <v>2089016.21</v>
      </c>
    </row>
    <row r="38" spans="5:10" ht="12.7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2.75">
      <c r="E39" s="22" t="s">
        <v>63</v>
      </c>
      <c r="F39" s="23">
        <v>65113</v>
      </c>
      <c r="G39" s="23">
        <v>65113</v>
      </c>
      <c r="H39" s="23">
        <v>31346.36</v>
      </c>
      <c r="I39" s="23">
        <v>31300.42</v>
      </c>
      <c r="J39" s="23">
        <v>234.43</v>
      </c>
    </row>
    <row r="40" spans="5:10" ht="12.75">
      <c r="E40" s="22" t="s">
        <v>64</v>
      </c>
      <c r="F40" s="23">
        <v>639787</v>
      </c>
      <c r="G40" s="23">
        <v>639787</v>
      </c>
      <c r="H40" s="23">
        <v>202154.83</v>
      </c>
      <c r="I40" s="23">
        <v>202154.83</v>
      </c>
      <c r="J40" s="23">
        <v>72423.86</v>
      </c>
    </row>
    <row r="41" spans="5:10" ht="12.7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2.7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2.7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2.75">
      <c r="E44" s="22" t="s">
        <v>68</v>
      </c>
      <c r="F44" s="23">
        <v>9471073</v>
      </c>
      <c r="G44" s="23">
        <v>9471073</v>
      </c>
      <c r="H44" s="23">
        <v>7070046.3</v>
      </c>
      <c r="I44" s="23">
        <v>5064847.61</v>
      </c>
      <c r="J44" s="23">
        <v>1746523.8</v>
      </c>
    </row>
    <row r="45" spans="5:10" ht="12.7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2.7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2.7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2.7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2.7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2.7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2.75">
      <c r="E51" s="22" t="s">
        <v>75</v>
      </c>
      <c r="F51" s="23">
        <v>1030</v>
      </c>
      <c r="G51" s="23">
        <v>1030</v>
      </c>
      <c r="H51" s="23">
        <v>310.82</v>
      </c>
      <c r="I51" s="23">
        <v>0</v>
      </c>
      <c r="J51" s="23">
        <v>0</v>
      </c>
    </row>
    <row r="52" spans="5:10" ht="12.7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2.7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2.7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2.75">
      <c r="E55" s="22" t="s">
        <v>79</v>
      </c>
      <c r="F55" s="23">
        <v>9061</v>
      </c>
      <c r="G55" s="23">
        <v>9061</v>
      </c>
      <c r="H55" s="23">
        <v>4747.42</v>
      </c>
      <c r="I55" s="23">
        <v>279.26</v>
      </c>
      <c r="J55" s="23">
        <v>1873.86</v>
      </c>
    </row>
    <row r="56" spans="4:10" ht="12.75">
      <c r="D56" s="22" t="s">
        <v>80</v>
      </c>
      <c r="E56" s="22" t="s">
        <v>27</v>
      </c>
      <c r="F56" s="23">
        <f>F57+F58+F59+F60+F61</f>
        <v>220551</v>
      </c>
      <c r="G56" s="23">
        <f>G57+G58+G59+G60+G61</f>
        <v>220551</v>
      </c>
      <c r="H56" s="23">
        <f>H57+H58+H59+H60+H61</f>
        <v>501903.07</v>
      </c>
      <c r="I56" s="23">
        <f>I57+I58+I59+I60+I61</f>
        <v>345172.93</v>
      </c>
      <c r="J56" s="23">
        <f>J57+J58+J59+J60+J61</f>
        <v>160513.97</v>
      </c>
    </row>
    <row r="57" spans="5:10" ht="12.75">
      <c r="E57" s="22" t="s">
        <v>81</v>
      </c>
      <c r="F57" s="23">
        <v>178813</v>
      </c>
      <c r="G57" s="23">
        <v>178813</v>
      </c>
      <c r="H57" s="23">
        <v>387682.49</v>
      </c>
      <c r="I57" s="23">
        <v>281155.47</v>
      </c>
      <c r="J57" s="23">
        <v>147331.41</v>
      </c>
    </row>
    <row r="58" spans="5:10" ht="12.75">
      <c r="E58" s="22" t="s">
        <v>82</v>
      </c>
      <c r="F58" s="23">
        <v>41738</v>
      </c>
      <c r="G58" s="23">
        <v>41738</v>
      </c>
      <c r="H58" s="23">
        <v>114220.58</v>
      </c>
      <c r="I58" s="23">
        <v>64017.46</v>
      </c>
      <c r="J58" s="23">
        <v>13182.56</v>
      </c>
    </row>
    <row r="59" spans="5:10" ht="12.7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2.7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2.7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2.75">
      <c r="D62" s="22" t="s">
        <v>86</v>
      </c>
      <c r="E62" s="22" t="s">
        <v>87</v>
      </c>
      <c r="F62" s="23">
        <f>F63+F64</f>
        <v>237565</v>
      </c>
      <c r="G62" s="23">
        <f>G63+G64</f>
        <v>237565</v>
      </c>
      <c r="H62" s="23">
        <f>H63+H64</f>
        <v>197859.38</v>
      </c>
      <c r="I62" s="23">
        <f>I63+I64</f>
        <v>115255.51</v>
      </c>
      <c r="J62" s="23">
        <f>J63+J64</f>
        <v>35571.94</v>
      </c>
    </row>
    <row r="63" spans="5:10" ht="12.75">
      <c r="E63" s="22" t="s">
        <v>88</v>
      </c>
      <c r="F63" s="23">
        <v>181509</v>
      </c>
      <c r="G63" s="23">
        <v>181509</v>
      </c>
      <c r="H63" s="23">
        <v>178828.43</v>
      </c>
      <c r="I63" s="23">
        <v>101226.29</v>
      </c>
      <c r="J63" s="23">
        <v>19141.41</v>
      </c>
    </row>
    <row r="64" spans="5:10" ht="12.75">
      <c r="E64" s="22" t="s">
        <v>89</v>
      </c>
      <c r="F64" s="23">
        <v>56056</v>
      </c>
      <c r="G64" s="23">
        <v>56056</v>
      </c>
      <c r="H64" s="23">
        <v>19030.95</v>
      </c>
      <c r="I64" s="23">
        <v>14029.22</v>
      </c>
      <c r="J64" s="23">
        <v>16430.53</v>
      </c>
    </row>
    <row r="65" spans="3:10" ht="12.75">
      <c r="C65" s="20" t="s">
        <v>90</v>
      </c>
      <c r="D65" s="20" t="s">
        <v>91</v>
      </c>
      <c r="E65" s="20"/>
      <c r="F65" s="21">
        <f>F66+F71+F82</f>
        <v>14217998</v>
      </c>
      <c r="G65" s="21">
        <f>G66+G71+G82</f>
        <v>14217998</v>
      </c>
      <c r="H65" s="21">
        <f>H66+H71+H82</f>
        <v>9802296.16</v>
      </c>
      <c r="I65" s="21">
        <f>I66+I71+I82</f>
        <v>7969075.84</v>
      </c>
      <c r="J65" s="21">
        <f>J66+J71+J82</f>
        <v>2808954.8199999994</v>
      </c>
    </row>
    <row r="66" spans="4:10" ht="12.75">
      <c r="D66" s="22" t="s">
        <v>92</v>
      </c>
      <c r="E66" s="22" t="s">
        <v>59</v>
      </c>
      <c r="F66" s="23">
        <f>F67+F68+F69+F70</f>
        <v>9102424</v>
      </c>
      <c r="G66" s="23">
        <f>G67+G68+G69+G70</f>
        <v>9102424</v>
      </c>
      <c r="H66" s="23">
        <f>H67+H68+H69+H70</f>
        <v>5342573.75</v>
      </c>
      <c r="I66" s="23">
        <f>I67+I68+I69+I70</f>
        <v>5125533.84</v>
      </c>
      <c r="J66" s="23">
        <f>J67+J68+J69+J70</f>
        <v>670238.0900000001</v>
      </c>
    </row>
    <row r="67" spans="5:10" ht="12.75">
      <c r="E67" s="22" t="s">
        <v>93</v>
      </c>
      <c r="F67" s="23">
        <v>8036668</v>
      </c>
      <c r="G67" s="23">
        <v>8036668</v>
      </c>
      <c r="H67" s="23">
        <v>4566178.95</v>
      </c>
      <c r="I67" s="23">
        <v>4486945.91</v>
      </c>
      <c r="J67" s="23">
        <v>486450.77</v>
      </c>
    </row>
    <row r="68" spans="5:10" ht="12.7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2.7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2.75">
      <c r="E70" s="22" t="s">
        <v>96</v>
      </c>
      <c r="F70" s="23">
        <v>1065756</v>
      </c>
      <c r="G70" s="23">
        <v>1065756</v>
      </c>
      <c r="H70" s="23">
        <v>776394.8</v>
      </c>
      <c r="I70" s="23">
        <v>638587.93</v>
      </c>
      <c r="J70" s="23">
        <v>183787.32</v>
      </c>
    </row>
    <row r="71" spans="4:10" ht="12.75">
      <c r="D71" s="22" t="s">
        <v>97</v>
      </c>
      <c r="E71" s="22" t="s">
        <v>98</v>
      </c>
      <c r="F71" s="23">
        <f>F72+F73+F74+F75+F76+F77+F78+F79+F80+F81</f>
        <v>4637235</v>
      </c>
      <c r="G71" s="23">
        <f>G72+G73+G74+G75+G76+G77+G78+G79+G80+G81</f>
        <v>4637235</v>
      </c>
      <c r="H71" s="23">
        <f>H72+H73+H74+H75+H76+H77+H78+H79+H80+H81</f>
        <v>3987252.8600000003</v>
      </c>
      <c r="I71" s="23">
        <f>I72+I73+I74+I75+I76+I77+I78+I79+I80+I81</f>
        <v>2842342.55</v>
      </c>
      <c r="J71" s="23">
        <f>J72+J73+J74+J75+J76+J77+J78+J79+J80+J81</f>
        <v>2128440.4299999997</v>
      </c>
    </row>
    <row r="72" spans="5:10" ht="12.7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2.7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2.75">
      <c r="E74" s="22" t="s">
        <v>101</v>
      </c>
      <c r="F74" s="23">
        <v>812166</v>
      </c>
      <c r="G74" s="23">
        <v>812166</v>
      </c>
      <c r="H74" s="23">
        <v>1192634.7</v>
      </c>
      <c r="I74" s="23">
        <v>482622.06</v>
      </c>
      <c r="J74" s="23">
        <v>735956.56</v>
      </c>
    </row>
    <row r="75" spans="5:10" ht="12.75">
      <c r="E75" s="22" t="s">
        <v>102</v>
      </c>
      <c r="F75" s="23">
        <v>1782361</v>
      </c>
      <c r="G75" s="23">
        <v>1782361</v>
      </c>
      <c r="H75" s="23">
        <v>1027859.21</v>
      </c>
      <c r="I75" s="23">
        <v>875230.05</v>
      </c>
      <c r="J75" s="23">
        <v>1012343.57</v>
      </c>
    </row>
    <row r="76" spans="5:10" ht="12.7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2.7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2.7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2.7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2.75">
      <c r="E80" s="22" t="s">
        <v>107</v>
      </c>
      <c r="F80" s="23">
        <v>2042708</v>
      </c>
      <c r="G80" s="23">
        <v>2042708</v>
      </c>
      <c r="H80" s="23">
        <v>1766758.95</v>
      </c>
      <c r="I80" s="23">
        <v>1484490.44</v>
      </c>
      <c r="J80" s="23">
        <v>380140.3</v>
      </c>
    </row>
    <row r="81" spans="5:10" ht="12.7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2.75">
      <c r="D82" s="22" t="s">
        <v>109</v>
      </c>
      <c r="E82" s="22" t="s">
        <v>110</v>
      </c>
      <c r="F82" s="23">
        <f>F83+F84</f>
        <v>478339</v>
      </c>
      <c r="G82" s="23">
        <f>G83+G84</f>
        <v>478339</v>
      </c>
      <c r="H82" s="23">
        <f>H83+H84</f>
        <v>472469.55</v>
      </c>
      <c r="I82" s="23">
        <f>I83+I84</f>
        <v>1199.45</v>
      </c>
      <c r="J82" s="23">
        <f>J83+J84</f>
        <v>10276.3</v>
      </c>
    </row>
    <row r="83" spans="5:10" ht="12.75">
      <c r="E83" s="22" t="s">
        <v>111</v>
      </c>
      <c r="F83" s="23">
        <v>478339</v>
      </c>
      <c r="G83" s="23">
        <v>478339</v>
      </c>
      <c r="H83" s="23">
        <v>472469.55</v>
      </c>
      <c r="I83" s="23">
        <v>1199.45</v>
      </c>
      <c r="J83" s="23">
        <v>10276.3</v>
      </c>
    </row>
    <row r="84" spans="5:10" ht="12.7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2.75">
      <c r="C85" s="20" t="s">
        <v>113</v>
      </c>
      <c r="D85" s="20" t="s">
        <v>114</v>
      </c>
      <c r="E85" s="20"/>
      <c r="F85" s="21">
        <f>F86+F87+F88</f>
        <v>865634</v>
      </c>
      <c r="G85" s="21">
        <f>G86+G87+G88</f>
        <v>865634</v>
      </c>
      <c r="H85" s="21">
        <f>H86+H87+H88</f>
        <v>454981.04</v>
      </c>
      <c r="I85" s="21">
        <f>I86+I87+I88</f>
        <v>451182.58</v>
      </c>
      <c r="J85" s="21">
        <f>J86+J87+J88</f>
        <v>10432.26</v>
      </c>
    </row>
    <row r="86" spans="4:10" ht="12.75">
      <c r="D86" s="22" t="s">
        <v>115</v>
      </c>
      <c r="E86" s="22" t="s">
        <v>116</v>
      </c>
      <c r="F86" s="23">
        <v>865634</v>
      </c>
      <c r="G86" s="23">
        <v>865634</v>
      </c>
      <c r="H86" s="23">
        <v>454981.04</v>
      </c>
      <c r="I86" s="23">
        <v>451182.58</v>
      </c>
      <c r="J86" s="23">
        <v>10432.26</v>
      </c>
    </row>
    <row r="87" spans="4:10" ht="12.7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2.7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2.75">
      <c r="C89" s="20" t="s">
        <v>121</v>
      </c>
      <c r="D89" s="20" t="s">
        <v>122</v>
      </c>
      <c r="E89" s="20"/>
      <c r="F89" s="21">
        <f>F90+F91</f>
        <v>985255</v>
      </c>
      <c r="G89" s="21">
        <f>G90+G91</f>
        <v>985255</v>
      </c>
      <c r="H89" s="21">
        <f>H90+H91</f>
        <v>1063772.43</v>
      </c>
      <c r="I89" s="21">
        <f>I90+I91</f>
        <v>53536.31</v>
      </c>
      <c r="J89" s="21">
        <f>J90+J91</f>
        <v>0</v>
      </c>
    </row>
    <row r="90" spans="4:10" ht="12.7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2.75">
      <c r="D91" s="22" t="s">
        <v>125</v>
      </c>
      <c r="E91" s="22" t="s">
        <v>126</v>
      </c>
      <c r="F91" s="23">
        <v>985255</v>
      </c>
      <c r="G91" s="23">
        <v>985255</v>
      </c>
      <c r="H91" s="23">
        <v>1063772.43</v>
      </c>
      <c r="I91" s="23">
        <v>53536.31</v>
      </c>
      <c r="J91" s="23">
        <v>0</v>
      </c>
    </row>
    <row r="92" spans="3:10" ht="12.75">
      <c r="C92" s="20" t="s">
        <v>127</v>
      </c>
      <c r="D92" s="20" t="s">
        <v>128</v>
      </c>
      <c r="E92" s="20"/>
      <c r="F92" s="21">
        <f>F93</f>
        <v>517570</v>
      </c>
      <c r="G92" s="21">
        <f>G93</f>
        <v>517570</v>
      </c>
      <c r="H92" s="21">
        <f>H93</f>
        <v>187187.48</v>
      </c>
      <c r="I92" s="21">
        <f>I93</f>
        <v>129405.75</v>
      </c>
      <c r="J92" s="21">
        <f>J93</f>
        <v>45746.39</v>
      </c>
    </row>
    <row r="93" spans="4:10" ht="12.75">
      <c r="D93" s="22" t="s">
        <v>129</v>
      </c>
      <c r="E93" s="22" t="s">
        <v>130</v>
      </c>
      <c r="F93" s="23">
        <v>517570</v>
      </c>
      <c r="G93" s="23">
        <v>517570</v>
      </c>
      <c r="H93" s="23">
        <v>187187.48</v>
      </c>
      <c r="I93" s="23">
        <v>129405.75</v>
      </c>
      <c r="J93" s="23">
        <v>45746.39</v>
      </c>
    </row>
    <row r="94" spans="3:10" ht="12.75">
      <c r="C94" s="20" t="s">
        <v>131</v>
      </c>
      <c r="D94" s="20" t="s">
        <v>132</v>
      </c>
      <c r="E94" s="20"/>
      <c r="F94" s="21">
        <f>F95+F96+F97+F98+F99+F100+F101</f>
        <v>6057955</v>
      </c>
      <c r="G94" s="21">
        <f>G95+G96+G97+G98+G99+G100+G101</f>
        <v>6057955</v>
      </c>
      <c r="H94" s="21">
        <f>H95+H96+H97+H98+H99+H100+H101</f>
        <v>3871327.87</v>
      </c>
      <c r="I94" s="21">
        <f>I95+I96+I97+I98+I99+I100+I101</f>
        <v>3493562.7099999995</v>
      </c>
      <c r="J94" s="21">
        <f>J95+J96+J97+J98+J99+J100+J101</f>
        <v>464875.47000000003</v>
      </c>
    </row>
    <row r="95" spans="4:10" ht="12.75">
      <c r="D95" s="22" t="s">
        <v>133</v>
      </c>
      <c r="E95" s="22" t="s">
        <v>134</v>
      </c>
      <c r="F95" s="23">
        <v>3750000</v>
      </c>
      <c r="G95" s="23">
        <v>3750000</v>
      </c>
      <c r="H95" s="23">
        <v>2446896.58</v>
      </c>
      <c r="I95" s="23">
        <v>2110624.58</v>
      </c>
      <c r="J95" s="23">
        <v>213810.41</v>
      </c>
    </row>
    <row r="96" spans="4:10" ht="12.75">
      <c r="D96" s="22" t="s">
        <v>135</v>
      </c>
      <c r="E96" s="22" t="s">
        <v>136</v>
      </c>
      <c r="F96" s="23">
        <v>500000</v>
      </c>
      <c r="G96" s="23">
        <v>500000</v>
      </c>
      <c r="H96" s="23">
        <v>433695.4</v>
      </c>
      <c r="I96" s="23">
        <v>433695.4</v>
      </c>
      <c r="J96" s="23">
        <v>0</v>
      </c>
    </row>
    <row r="97" spans="4:10" ht="12.75">
      <c r="D97" s="22" t="s">
        <v>137</v>
      </c>
      <c r="E97" s="22" t="s">
        <v>138</v>
      </c>
      <c r="F97" s="23">
        <v>300000</v>
      </c>
      <c r="G97" s="23">
        <v>300000</v>
      </c>
      <c r="H97" s="23">
        <v>492085.14</v>
      </c>
      <c r="I97" s="23">
        <v>486750.74</v>
      </c>
      <c r="J97" s="23">
        <v>10.03</v>
      </c>
    </row>
    <row r="98" spans="4:10" ht="12.7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2.7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2.75">
      <c r="D100" s="22" t="s">
        <v>143</v>
      </c>
      <c r="E100" s="22" t="s">
        <v>144</v>
      </c>
      <c r="F100" s="23">
        <v>875187</v>
      </c>
      <c r="G100" s="23">
        <v>875187</v>
      </c>
      <c r="H100" s="23">
        <v>340311.71</v>
      </c>
      <c r="I100" s="23">
        <v>340311.71</v>
      </c>
      <c r="J100" s="23">
        <v>213159.01</v>
      </c>
    </row>
    <row r="101" spans="4:10" ht="12.75">
      <c r="D101" s="22" t="s">
        <v>145</v>
      </c>
      <c r="E101" s="22" t="s">
        <v>146</v>
      </c>
      <c r="F101" s="23">
        <v>632768</v>
      </c>
      <c r="G101" s="23">
        <v>632768</v>
      </c>
      <c r="H101" s="23">
        <v>158339.04</v>
      </c>
      <c r="I101" s="23">
        <v>122180.28</v>
      </c>
      <c r="J101" s="23">
        <v>37896.02</v>
      </c>
    </row>
    <row r="102" spans="2:10" ht="12.75">
      <c r="B102" s="18" t="s">
        <v>147</v>
      </c>
      <c r="C102" s="18" t="s">
        <v>148</v>
      </c>
      <c r="D102" s="18"/>
      <c r="E102" s="18"/>
      <c r="F102" s="19">
        <f>F103+F113+F121+F127+F135+F138+F141</f>
        <v>166540217</v>
      </c>
      <c r="G102" s="19">
        <f>G103+G113+G121+G127+G135+G138+G141</f>
        <v>169782468.47</v>
      </c>
      <c r="H102" s="19">
        <f>H103+H113+H121+H127+H135+H138+H141</f>
        <v>139264279.87</v>
      </c>
      <c r="I102" s="19">
        <f>I103+I113+I121+I127+I135+I138+I141</f>
        <v>135798405.25</v>
      </c>
      <c r="J102" s="19">
        <f>J103+J113+J121+J127+J135+J138+J141</f>
        <v>18985620.709999997</v>
      </c>
    </row>
    <row r="103" spans="3:10" ht="12.75">
      <c r="C103" s="20" t="s">
        <v>149</v>
      </c>
      <c r="D103" s="20" t="s">
        <v>150</v>
      </c>
      <c r="E103" s="20"/>
      <c r="F103" s="21">
        <f>F104+F107+F108+F109+F110+F111+F112</f>
        <v>4261103</v>
      </c>
      <c r="G103" s="21">
        <f>G104+G107+G108+G109+G110+G111+G112</f>
        <v>4261103</v>
      </c>
      <c r="H103" s="21">
        <f>H104+H107+H108+H109+H110+H111+H112</f>
        <v>182325.55</v>
      </c>
      <c r="I103" s="21">
        <f>I104+I107+I108+I109+I110+I111+I112</f>
        <v>182325.55</v>
      </c>
      <c r="J103" s="21">
        <f>J104+J107+J108+J109+J110+J111+J112</f>
        <v>0</v>
      </c>
    </row>
    <row r="104" spans="4:10" ht="12.75">
      <c r="D104" s="22" t="s">
        <v>151</v>
      </c>
      <c r="E104" s="22" t="s">
        <v>152</v>
      </c>
      <c r="F104" s="23">
        <f>F105+F106</f>
        <v>4261103</v>
      </c>
      <c r="G104" s="23">
        <f>G105+G106</f>
        <v>4261103</v>
      </c>
      <c r="H104" s="23">
        <f>H105+H106</f>
        <v>182325.55</v>
      </c>
      <c r="I104" s="23">
        <f>I105+I106</f>
        <v>182325.55</v>
      </c>
      <c r="J104" s="23">
        <f>J105+J106</f>
        <v>0</v>
      </c>
    </row>
    <row r="105" spans="5:10" ht="12.75">
      <c r="E105" s="22" t="s">
        <v>153</v>
      </c>
      <c r="F105" s="23">
        <v>250103</v>
      </c>
      <c r="G105" s="23">
        <v>250103</v>
      </c>
      <c r="H105" s="23">
        <v>172686.81</v>
      </c>
      <c r="I105" s="23">
        <v>172686.81</v>
      </c>
      <c r="J105" s="23">
        <v>0</v>
      </c>
    </row>
    <row r="106" spans="5:10" ht="12.75">
      <c r="E106" s="22" t="s">
        <v>154</v>
      </c>
      <c r="F106" s="23">
        <v>4011000</v>
      </c>
      <c r="G106" s="23">
        <v>4011000</v>
      </c>
      <c r="H106" s="23">
        <v>9638.74</v>
      </c>
      <c r="I106" s="23">
        <v>9638.74</v>
      </c>
      <c r="J106" s="23">
        <v>0</v>
      </c>
    </row>
    <row r="107" spans="4:10" ht="12.7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2.7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2.7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2.7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2.7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2.7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2.75">
      <c r="C113" s="20" t="s">
        <v>167</v>
      </c>
      <c r="D113" s="20" t="s">
        <v>168</v>
      </c>
      <c r="E113" s="20"/>
      <c r="F113" s="21">
        <f>F114+F115+F116+F117+F118+F119+F120</f>
        <v>2207328</v>
      </c>
      <c r="G113" s="21">
        <f>G114+G115+G116+G117+G118+G119+G120</f>
        <v>5449579.47</v>
      </c>
      <c r="H113" s="21">
        <f>H114+H115+H116+H117+H118+H119+H120</f>
        <v>5250886.54</v>
      </c>
      <c r="I113" s="21">
        <f>I114+I115+I116+I117+I118+I119+I120</f>
        <v>3607501.78</v>
      </c>
      <c r="J113" s="21">
        <f>J114+J115+J116+J117+J118+J119+J120</f>
        <v>779478.33</v>
      </c>
    </row>
    <row r="114" spans="4:10" ht="12.75">
      <c r="D114" s="22" t="s">
        <v>169</v>
      </c>
      <c r="E114" s="22" t="s">
        <v>170</v>
      </c>
      <c r="F114" s="23">
        <v>2207328</v>
      </c>
      <c r="G114" s="23">
        <v>5449579.47</v>
      </c>
      <c r="H114" s="23">
        <v>5250886.54</v>
      </c>
      <c r="I114" s="23">
        <v>3607501.78</v>
      </c>
      <c r="J114" s="23">
        <v>779478.33</v>
      </c>
    </row>
    <row r="115" spans="4:10" ht="12.7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2.7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2.7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2.7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2.7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2.7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2.75">
      <c r="C121" s="20" t="s">
        <v>180</v>
      </c>
      <c r="D121" s="20" t="s">
        <v>181</v>
      </c>
      <c r="E121" s="20"/>
      <c r="F121" s="21">
        <f>F122+F125+F126</f>
        <v>160071786</v>
      </c>
      <c r="G121" s="21">
        <f>G122+G125+G126</f>
        <v>160071786</v>
      </c>
      <c r="H121" s="21">
        <f>H122+H125+H126</f>
        <v>133831067.78</v>
      </c>
      <c r="I121" s="21">
        <f>I122+I125+I126</f>
        <v>132008577.92</v>
      </c>
      <c r="J121" s="21">
        <f>J122+J125+J126</f>
        <v>18206142.38</v>
      </c>
    </row>
    <row r="122" spans="4:10" ht="12.75">
      <c r="D122" s="22" t="s">
        <v>182</v>
      </c>
      <c r="E122" s="22" t="s">
        <v>183</v>
      </c>
      <c r="F122" s="23">
        <f>F123+F124</f>
        <v>160071786</v>
      </c>
      <c r="G122" s="23">
        <f>G123+G124</f>
        <v>160071786</v>
      </c>
      <c r="H122" s="23">
        <f>H123+H124</f>
        <v>133831067.78</v>
      </c>
      <c r="I122" s="23">
        <f>I123+I124</f>
        <v>132008577.92</v>
      </c>
      <c r="J122" s="23">
        <f>J123+J124</f>
        <v>18206142.38</v>
      </c>
    </row>
    <row r="123" spans="5:10" ht="12.75">
      <c r="E123" s="22" t="s">
        <v>184</v>
      </c>
      <c r="F123" s="23">
        <v>154570618</v>
      </c>
      <c r="G123" s="23">
        <v>154570618</v>
      </c>
      <c r="H123" s="23">
        <v>123792609.4</v>
      </c>
      <c r="I123" s="23">
        <v>123792609.4</v>
      </c>
      <c r="J123" s="23">
        <v>15001700</v>
      </c>
    </row>
    <row r="124" spans="5:10" ht="12.75">
      <c r="E124" s="22" t="s">
        <v>185</v>
      </c>
      <c r="F124" s="23">
        <v>5501168</v>
      </c>
      <c r="G124" s="23">
        <v>5501168</v>
      </c>
      <c r="H124" s="23">
        <v>10038458.38</v>
      </c>
      <c r="I124" s="23">
        <v>8215968.52</v>
      </c>
      <c r="J124" s="23">
        <v>3204442.38</v>
      </c>
    </row>
    <row r="125" spans="4:10" ht="12.7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2.7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2.75">
      <c r="C127" s="20" t="s">
        <v>189</v>
      </c>
      <c r="D127" s="20" t="s">
        <v>190</v>
      </c>
      <c r="E127" s="20"/>
      <c r="F127" s="21">
        <f>F128+F129+F130+F131+F132+F133+F134</f>
        <v>0</v>
      </c>
      <c r="G127" s="21">
        <f>G128+G129+G130+G131+G132+G133+G134</f>
        <v>0</v>
      </c>
      <c r="H127" s="21">
        <f>H128+H129+H130+H131+H132+H133+H134</f>
        <v>0</v>
      </c>
      <c r="I127" s="21">
        <f>I128+I129+I130+I131+I132+I133+I134</f>
        <v>0</v>
      </c>
      <c r="J127" s="21">
        <f>J128+J129+J130+J131+J132+J133+J134</f>
        <v>0</v>
      </c>
    </row>
    <row r="128" spans="4:10" ht="12.75">
      <c r="D128" s="22" t="s">
        <v>191</v>
      </c>
      <c r="E128" s="22" t="s">
        <v>192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</row>
    <row r="129" spans="4:10" ht="12.7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2.7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2.7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2.7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2.7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2.7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2.7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2.7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2.7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2.7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2.7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2.7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2.7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2.7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2.7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2.7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2.7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2.7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2.75">
      <c r="B147" s="18" t="s">
        <v>228</v>
      </c>
      <c r="C147" s="18" t="s">
        <v>229</v>
      </c>
      <c r="D147" s="18"/>
      <c r="E147" s="18"/>
      <c r="F147" s="19">
        <f>F148+F156+F165+F174+F178+F185+F191+F193</f>
        <v>4897861</v>
      </c>
      <c r="G147" s="19">
        <f>G148+G156+G165+G174+G178+G185+G191+G193</f>
        <v>4897861</v>
      </c>
      <c r="H147" s="19">
        <f>H148+H156+H165+H174+H178+H185+H191+H193</f>
        <v>2415387.08</v>
      </c>
      <c r="I147" s="19">
        <f>I148+I156+I165+I174+I178+I185+I191+I193</f>
        <v>1438492.18</v>
      </c>
      <c r="J147" s="19">
        <f>J148+J156+J165+J174+J178+J185+J191+J193</f>
        <v>944340.27</v>
      </c>
    </row>
    <row r="148" spans="3:10" ht="12.7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2.7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2.7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2.7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2.7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2.7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2.7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2.7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2.7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2.7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2.7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2.7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2.7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2.7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2.7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2.7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2.7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2.7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2.7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2.7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2.7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2.7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2.7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2.7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2.7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2.7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2.75">
      <c r="C174" s="20" t="s">
        <v>270</v>
      </c>
      <c r="D174" s="20" t="s">
        <v>271</v>
      </c>
      <c r="E174" s="20"/>
      <c r="F174" s="21">
        <f>F175+F176+F177</f>
        <v>564663</v>
      </c>
      <c r="G174" s="21">
        <f>G175+G176+G177</f>
        <v>564663</v>
      </c>
      <c r="H174" s="21">
        <f>H175+H176+H177</f>
        <v>175365.73</v>
      </c>
      <c r="I174" s="21">
        <f>I175+I176+I177</f>
        <v>175365.73</v>
      </c>
      <c r="J174" s="21">
        <f>J175+J176+J177</f>
        <v>400000</v>
      </c>
    </row>
    <row r="175" spans="4:10" ht="12.7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2.75">
      <c r="D176" s="22" t="s">
        <v>274</v>
      </c>
      <c r="E176" s="22" t="s">
        <v>275</v>
      </c>
      <c r="F176" s="23">
        <v>400000</v>
      </c>
      <c r="G176" s="23">
        <v>400000</v>
      </c>
      <c r="H176" s="23">
        <v>0</v>
      </c>
      <c r="I176" s="23">
        <v>0</v>
      </c>
      <c r="J176" s="23">
        <v>400000</v>
      </c>
    </row>
    <row r="177" spans="4:10" ht="12.75">
      <c r="D177" s="22" t="s">
        <v>276</v>
      </c>
      <c r="E177" s="22" t="s">
        <v>277</v>
      </c>
      <c r="F177" s="23">
        <v>164663</v>
      </c>
      <c r="G177" s="23">
        <v>164663</v>
      </c>
      <c r="H177" s="23">
        <v>175365.73</v>
      </c>
      <c r="I177" s="23">
        <v>175365.73</v>
      </c>
      <c r="J177" s="23">
        <v>0</v>
      </c>
    </row>
    <row r="178" spans="3:10" ht="12.75">
      <c r="C178" s="20" t="s">
        <v>278</v>
      </c>
      <c r="D178" s="20" t="s">
        <v>279</v>
      </c>
      <c r="E178" s="20"/>
      <c r="F178" s="21">
        <f>F179+F180+F181+F182+F183+F184</f>
        <v>1029232</v>
      </c>
      <c r="G178" s="21">
        <f>G179+G180+G181+G182+G183+G184</f>
        <v>1029232</v>
      </c>
      <c r="H178" s="21">
        <f>H179+H180+H181+H182+H183+H184</f>
        <v>704229.4</v>
      </c>
      <c r="I178" s="21">
        <f>I179+I180+I181+I182+I183+I184</f>
        <v>689263.03</v>
      </c>
      <c r="J178" s="21">
        <f>J179+J180+J181+J182+J183+J184</f>
        <v>10445.97</v>
      </c>
    </row>
    <row r="179" spans="4:10" ht="12.75">
      <c r="D179" s="22" t="s">
        <v>280</v>
      </c>
      <c r="E179" s="22" t="s">
        <v>281</v>
      </c>
      <c r="F179" s="23">
        <v>1029232</v>
      </c>
      <c r="G179" s="23">
        <v>1029232</v>
      </c>
      <c r="H179" s="23">
        <v>704229.4</v>
      </c>
      <c r="I179" s="23">
        <v>689263.03</v>
      </c>
      <c r="J179" s="23">
        <v>10445.97</v>
      </c>
    </row>
    <row r="180" spans="4:10" ht="12.7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2.7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2.7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2.7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2.7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2.75">
      <c r="C185" s="20" t="s">
        <v>291</v>
      </c>
      <c r="D185" s="20" t="s">
        <v>292</v>
      </c>
      <c r="E185" s="20"/>
      <c r="F185" s="21">
        <f>F186+F187+F188+F189+F190</f>
        <v>3300966</v>
      </c>
      <c r="G185" s="21">
        <f>G186+G187+G188+G189+G190</f>
        <v>3300966</v>
      </c>
      <c r="H185" s="21">
        <f>H186+H187+H188+H189+H190</f>
        <v>1530262.98</v>
      </c>
      <c r="I185" s="21">
        <f>I186+I187+I188+I189+I190</f>
        <v>568334.45</v>
      </c>
      <c r="J185" s="21">
        <f>J186+J187+J188+J189+J190</f>
        <v>533894.3</v>
      </c>
    </row>
    <row r="186" spans="4:10" ht="12.75">
      <c r="D186" s="22" t="s">
        <v>293</v>
      </c>
      <c r="E186" s="22" t="s">
        <v>294</v>
      </c>
      <c r="F186" s="23">
        <v>3300966</v>
      </c>
      <c r="G186" s="23">
        <v>3300966</v>
      </c>
      <c r="H186" s="23">
        <v>1530262.98</v>
      </c>
      <c r="I186" s="23">
        <v>568334.45</v>
      </c>
      <c r="J186" s="23">
        <v>533894.3</v>
      </c>
    </row>
    <row r="187" spans="4:10" ht="12.7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2.7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2.7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2.7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2.75">
      <c r="C191" s="20" t="s">
        <v>302</v>
      </c>
      <c r="D191" s="20" t="s">
        <v>303</v>
      </c>
      <c r="E191" s="20"/>
      <c r="F191" s="21">
        <f>F192</f>
        <v>3000</v>
      </c>
      <c r="G191" s="21">
        <f>G192</f>
        <v>3000</v>
      </c>
      <c r="H191" s="21">
        <f>H192</f>
        <v>5528.97</v>
      </c>
      <c r="I191" s="21">
        <f>I192</f>
        <v>5528.97</v>
      </c>
      <c r="J191" s="21">
        <f>J192</f>
        <v>0</v>
      </c>
    </row>
    <row r="192" spans="4:10" ht="12.75">
      <c r="D192" s="22" t="s">
        <v>304</v>
      </c>
      <c r="E192" s="22" t="s">
        <v>303</v>
      </c>
      <c r="F192" s="23">
        <v>3000</v>
      </c>
      <c r="G192" s="23">
        <v>3000</v>
      </c>
      <c r="H192" s="23">
        <v>5528.97</v>
      </c>
      <c r="I192" s="23">
        <v>5528.97</v>
      </c>
      <c r="J192" s="23">
        <v>0</v>
      </c>
    </row>
    <row r="193" spans="3:10" ht="12.7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2.7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2.75">
      <c r="E195" s="18" t="s">
        <v>308</v>
      </c>
      <c r="F195" s="19">
        <f>F10+F24+F31+F102+F147</f>
        <v>322257058</v>
      </c>
      <c r="G195" s="19">
        <f>G10+G24+G31+G102+G147</f>
        <v>325499309.47</v>
      </c>
      <c r="H195" s="19">
        <f>H10+H24+H31+H102+H147</f>
        <v>253900814.6</v>
      </c>
      <c r="I195" s="19">
        <f>I10+I24+I31+I102+I147</f>
        <v>232733466.68</v>
      </c>
      <c r="J195" s="19">
        <f>J10+J24+J31+J102+J147</f>
        <v>35421297.190000005</v>
      </c>
    </row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zoomScale="90" zoomScaleNormal="90" workbookViewId="0" topLeftCell="A1">
      <selection activeCell="O26" sqref="O26"/>
    </sheetView>
  </sheetViews>
  <sheetFormatPr defaultColWidth="9.140625" defaultRowHeight="12.75"/>
  <cols>
    <col min="1" max="4" width="11.57421875" style="0" customWidth="1"/>
    <col min="5" max="5" width="58.57421875" style="0" customWidth="1"/>
    <col min="6" max="9" width="14.140625" style="0" customWidth="1"/>
    <col min="10" max="10" width="13.140625" style="0" customWidth="1"/>
    <col min="11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9.2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60.75">
      <c r="A9" s="13"/>
      <c r="B9" s="13"/>
      <c r="C9" s="13"/>
      <c r="D9" s="13"/>
      <c r="E9" s="13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22841543</v>
      </c>
      <c r="G10" s="19">
        <f>G11+G16+G34</f>
        <v>22841543</v>
      </c>
      <c r="H10" s="19">
        <f>H11+H16+H34</f>
        <v>3998935.6</v>
      </c>
      <c r="I10" s="19">
        <f>I11+I16+I34</f>
        <v>2606263.74</v>
      </c>
      <c r="J10" s="19">
        <f>J11+J16+J34</f>
        <v>2119200.27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16384607</v>
      </c>
      <c r="G11" s="21">
        <f>G12+G13+G14+G15</f>
        <v>16384607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16384607</v>
      </c>
      <c r="G12" s="23">
        <v>16384607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205665.89</v>
      </c>
      <c r="I16" s="21">
        <f>I17+I20+I25+I26+I30+I31+I32+I33</f>
        <v>205665.89</v>
      </c>
      <c r="J16" s="21">
        <f>J17+J20+J25+J26+J30+J31+J32+J33</f>
        <v>417457</v>
      </c>
    </row>
    <row r="17" spans="4:10" ht="14.2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205665.89</v>
      </c>
      <c r="I33" s="23">
        <v>205665.89</v>
      </c>
      <c r="J33" s="23">
        <v>417457</v>
      </c>
    </row>
    <row r="34" spans="3:10" ht="14.25">
      <c r="C34" s="20" t="s">
        <v>348</v>
      </c>
      <c r="D34" s="20" t="s">
        <v>349</v>
      </c>
      <c r="E34" s="20"/>
      <c r="F34" s="21">
        <f>F35+F36</f>
        <v>6456936</v>
      </c>
      <c r="G34" s="21">
        <f>G35+G36</f>
        <v>6456936</v>
      </c>
      <c r="H34" s="21">
        <f>H35+H36</f>
        <v>3793269.71</v>
      </c>
      <c r="I34" s="21">
        <f>I35+I36</f>
        <v>2400597.85</v>
      </c>
      <c r="J34" s="21">
        <f>J35+J36</f>
        <v>1701743.27</v>
      </c>
    </row>
    <row r="35" spans="4:10" ht="14.25">
      <c r="D35" s="22" t="s">
        <v>350</v>
      </c>
      <c r="E35" s="22" t="s">
        <v>351</v>
      </c>
      <c r="F35" s="23">
        <v>4756936</v>
      </c>
      <c r="G35" s="23">
        <v>4756936</v>
      </c>
      <c r="H35" s="23">
        <v>13670.36</v>
      </c>
      <c r="I35" s="23">
        <v>13670.36</v>
      </c>
      <c r="J35" s="23">
        <v>0</v>
      </c>
    </row>
    <row r="36" spans="4:10" ht="14.25">
      <c r="D36" s="22" t="s">
        <v>352</v>
      </c>
      <c r="E36" s="22" t="s">
        <v>353</v>
      </c>
      <c r="F36" s="23">
        <v>1700000</v>
      </c>
      <c r="G36" s="23">
        <v>1700000</v>
      </c>
      <c r="H36" s="23">
        <v>3779599.35</v>
      </c>
      <c r="I36" s="23">
        <v>2386927.49</v>
      </c>
      <c r="J36" s="23">
        <v>1701743.27</v>
      </c>
    </row>
    <row r="37" spans="4:10" ht="14.25">
      <c r="D37" s="22" t="s">
        <v>354</v>
      </c>
      <c r="E37" s="22" t="s">
        <v>355</v>
      </c>
      <c r="F37" s="23">
        <v>0</v>
      </c>
      <c r="G37" s="23">
        <v>4976.38</v>
      </c>
      <c r="H37" s="23">
        <v>4976.38</v>
      </c>
      <c r="I37" s="23">
        <v>4976.38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3824744</v>
      </c>
      <c r="G38" s="19">
        <f>G39+G47+G55+G61+G69+G72+G75</f>
        <v>32618088.2</v>
      </c>
      <c r="H38" s="19">
        <f>H39+H47+H55+H61+H69+H72+H75</f>
        <v>31580831.37</v>
      </c>
      <c r="I38" s="19">
        <f>I39+I47+I55+I61+I69+I72+I75</f>
        <v>26355847.049999997</v>
      </c>
      <c r="J38" s="19">
        <f>J39+J47+J55+J61+J69+J72+J75</f>
        <v>391367.3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3685586</v>
      </c>
      <c r="G39" s="21">
        <f>G40+G41+G42+G43+G44+G45+G46</f>
        <v>27010869.599999998</v>
      </c>
      <c r="H39" s="21">
        <f>H40+H41+H42+H43+H44+H45+H46</f>
        <v>26748109.84</v>
      </c>
      <c r="I39" s="21">
        <f>I40+I41+I42+I43+I44+I45+I46</f>
        <v>21563511.15</v>
      </c>
      <c r="J39" s="21">
        <f>J40+J41+J42+J43+J44+J45+J46</f>
        <v>0</v>
      </c>
    </row>
    <row r="40" spans="4:10" ht="14.25">
      <c r="D40" s="22" t="s">
        <v>359</v>
      </c>
      <c r="E40" s="22" t="s">
        <v>360</v>
      </c>
      <c r="F40" s="23">
        <v>3685586</v>
      </c>
      <c r="G40" s="23">
        <v>25474802.31</v>
      </c>
      <c r="H40" s="23">
        <v>26748109.84</v>
      </c>
      <c r="I40" s="23">
        <v>21563511.15</v>
      </c>
      <c r="J40" s="23">
        <v>0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1536067.29</v>
      </c>
      <c r="H46" s="23">
        <v>0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139158</v>
      </c>
      <c r="G47" s="21">
        <f>G48+G49+G50+G51+G52+G53+G54</f>
        <v>5477234.84</v>
      </c>
      <c r="H47" s="21">
        <f>H48+H49+H50+H51+H52+H53+H54</f>
        <v>4702737.77</v>
      </c>
      <c r="I47" s="21">
        <f>I48+I49+I50+I51+I52+I53+I54</f>
        <v>4665842.77</v>
      </c>
      <c r="J47" s="21">
        <f>J48+J49+J50+J51+J52+J53+J54</f>
        <v>391367.3</v>
      </c>
    </row>
    <row r="48" spans="4:10" ht="14.25">
      <c r="D48" s="22" t="s">
        <v>368</v>
      </c>
      <c r="E48" s="22" t="s">
        <v>170</v>
      </c>
      <c r="F48" s="23">
        <v>0</v>
      </c>
      <c r="G48" s="23">
        <v>5338076.84</v>
      </c>
      <c r="H48" s="23">
        <v>4599929.97</v>
      </c>
      <c r="I48" s="23">
        <v>4599929.97</v>
      </c>
      <c r="J48" s="23">
        <v>391367.3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0</v>
      </c>
      <c r="H51" s="23">
        <v>102807.8</v>
      </c>
      <c r="I51" s="23">
        <v>65912.8</v>
      </c>
      <c r="J51" s="23">
        <v>0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139158</v>
      </c>
      <c r="G54" s="23">
        <v>139158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129983.76</v>
      </c>
      <c r="H55" s="21">
        <f>H56+H59+H60</f>
        <v>129983.76</v>
      </c>
      <c r="I55" s="21">
        <f>I56+I59+I60</f>
        <v>126493.13</v>
      </c>
      <c r="J55" s="21">
        <f>J56+J59+J60</f>
        <v>0</v>
      </c>
    </row>
    <row r="56" spans="4:10" ht="14.25">
      <c r="D56" s="22" t="s">
        <v>376</v>
      </c>
      <c r="E56" s="22" t="s">
        <v>377</v>
      </c>
      <c r="F56" s="23">
        <f>F57+F58</f>
        <v>0</v>
      </c>
      <c r="G56" s="23">
        <f>G57+G58</f>
        <v>129983.76</v>
      </c>
      <c r="H56" s="23">
        <f>H57+H58</f>
        <v>129983.76</v>
      </c>
      <c r="I56" s="23">
        <f>I57+I58</f>
        <v>126493.13</v>
      </c>
      <c r="J56" s="23">
        <f>J57+J58</f>
        <v>0</v>
      </c>
    </row>
    <row r="57" spans="5:10" ht="14.2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379</v>
      </c>
      <c r="F58" s="23">
        <v>0</v>
      </c>
      <c r="G58" s="23">
        <v>129983.76</v>
      </c>
      <c r="H58" s="23">
        <v>129983.76</v>
      </c>
      <c r="I58" s="23">
        <v>126493.13</v>
      </c>
      <c r="J58" s="23">
        <v>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0</v>
      </c>
      <c r="G61" s="21">
        <f>G62+G63+G64+G65+G66+G67+G68</f>
        <v>0</v>
      </c>
      <c r="H61" s="21">
        <f>H62+H63+H64+H65+H66+H67+H68</f>
        <v>0</v>
      </c>
      <c r="I61" s="21">
        <f>I62+I63+I64+I65+I66+I67+I68</f>
        <v>0</v>
      </c>
      <c r="J61" s="21">
        <f>J62+J63+J64+J65+J66+J67+J68</f>
        <v>0</v>
      </c>
    </row>
    <row r="62" spans="4:10" ht="14.25">
      <c r="D62" s="22" t="s">
        <v>383</v>
      </c>
      <c r="E62" s="22" t="s">
        <v>192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0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23916150.78</v>
      </c>
      <c r="H81" s="19">
        <f>H82+H85+H88+H93+H98+H101+H108+H112</f>
        <v>262526.46</v>
      </c>
      <c r="I81" s="19">
        <f>I82+I85+I88+I93+I98+I101+I108+I112</f>
        <v>262526.46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262526.46</v>
      </c>
      <c r="I98" s="21">
        <f>I99+I100</f>
        <v>262526.46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262526.46</v>
      </c>
      <c r="I100" s="23">
        <v>262526.46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23916150.78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23916150.78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23916150.78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13320818</v>
      </c>
      <c r="G114" s="19">
        <f>G115+G117+G119+G122</f>
        <v>13320818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13320818</v>
      </c>
      <c r="G122" s="21">
        <f>G123+G124</f>
        <v>13320818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13320818</v>
      </c>
      <c r="G124" s="23">
        <v>13320818</v>
      </c>
      <c r="H124" s="23">
        <v>0</v>
      </c>
      <c r="I124" s="23">
        <v>0</v>
      </c>
      <c r="J124" s="23">
        <v>0</v>
      </c>
    </row>
    <row r="125" spans="5:10" ht="14.25">
      <c r="E125" s="18" t="s">
        <v>308</v>
      </c>
      <c r="F125" s="19">
        <f>F10+F38+F81+F114</f>
        <v>39987105</v>
      </c>
      <c r="G125" s="19">
        <f>G10+G38+G81+G114</f>
        <v>92696599.98</v>
      </c>
      <c r="H125" s="19">
        <f>H10+H38+H81+H114</f>
        <v>35842293.43</v>
      </c>
      <c r="I125" s="19">
        <f>I10+I38+I81+I114</f>
        <v>29224637.25</v>
      </c>
      <c r="J125" s="19">
        <f>J10+J38+J81+J114</f>
        <v>2510567.57</v>
      </c>
    </row>
    <row r="126" ht="14.25"/>
    <row r="127" ht="14.25"/>
    <row r="128" ht="14.25"/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D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zoomScale="90" zoomScaleNormal="90" workbookViewId="0" topLeftCell="A1">
      <selection activeCell="O25" sqref="O25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3.00390625" style="0" customWidth="1"/>
    <col min="6" max="10" width="23.00390625" style="0" customWidth="1"/>
    <col min="12" max="16384" width="11.57421875" style="0" customWidth="1"/>
  </cols>
  <sheetData>
    <row r="2" spans="1:9" ht="18.75" customHeight="1">
      <c r="A2" s="1" t="s">
        <v>467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468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469</v>
      </c>
    </row>
    <row r="8" spans="1:10" ht="26.25" customHeight="1">
      <c r="A8" s="26" t="s">
        <v>470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37.5">
      <c r="A9" s="27"/>
      <c r="B9" s="27"/>
      <c r="C9" s="27"/>
      <c r="D9" s="27"/>
      <c r="E9" s="27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14</v>
      </c>
      <c r="C10" s="18" t="s">
        <v>474</v>
      </c>
      <c r="D10" s="18"/>
      <c r="E10" s="18"/>
      <c r="F10" s="19">
        <f>F11+F13+F15+F24+F30+F32</f>
        <v>87725663</v>
      </c>
      <c r="G10" s="19">
        <f>G11+G13+G15+G24+G30+G32</f>
        <v>87739620.98</v>
      </c>
      <c r="H10" s="19">
        <f>H11+H13+H15+H24+H30+H32</f>
        <v>55786086.480000004</v>
      </c>
      <c r="I10" s="19">
        <f>I11+I13+I15+I24+I30+I32</f>
        <v>55786076.480000004</v>
      </c>
      <c r="J10" s="19">
        <f>J11+J13+J15+J24+J30+J32</f>
        <v>1522.67</v>
      </c>
    </row>
    <row r="11" spans="3:10" ht="14.25">
      <c r="C11" s="20" t="s">
        <v>475</v>
      </c>
      <c r="D11" s="20" t="s">
        <v>476</v>
      </c>
      <c r="E11" s="20"/>
      <c r="F11" s="21">
        <f>F12</f>
        <v>1602995</v>
      </c>
      <c r="G11" s="21">
        <f>G12</f>
        <v>1602995</v>
      </c>
      <c r="H11" s="21">
        <f>H12</f>
        <v>1042480.93</v>
      </c>
      <c r="I11" s="21">
        <f>I12</f>
        <v>1042480.93</v>
      </c>
      <c r="J11" s="21">
        <f>J12</f>
        <v>0</v>
      </c>
    </row>
    <row r="12" spans="4:10" ht="14.25">
      <c r="D12" s="22" t="s">
        <v>477</v>
      </c>
      <c r="E12" s="22" t="s">
        <v>478</v>
      </c>
      <c r="F12" s="23">
        <v>1602995</v>
      </c>
      <c r="G12" s="23">
        <v>1602995</v>
      </c>
      <c r="H12" s="23">
        <v>1042480.93</v>
      </c>
      <c r="I12" s="23">
        <v>1042480.93</v>
      </c>
      <c r="J12" s="23">
        <v>0</v>
      </c>
    </row>
    <row r="13" spans="3:10" ht="14.25">
      <c r="C13" s="20" t="s">
        <v>16</v>
      </c>
      <c r="D13" s="20" t="s">
        <v>479</v>
      </c>
      <c r="E13" s="20"/>
      <c r="F13" s="21">
        <f>F14</f>
        <v>1106459</v>
      </c>
      <c r="G13" s="21">
        <f>G14</f>
        <v>1106459</v>
      </c>
      <c r="H13" s="21">
        <f>H14</f>
        <v>853101.82</v>
      </c>
      <c r="I13" s="21">
        <f>I14</f>
        <v>853101.82</v>
      </c>
      <c r="J13" s="21">
        <f>J14</f>
        <v>0</v>
      </c>
    </row>
    <row r="14" spans="4:10" ht="14.25">
      <c r="D14" s="22" t="s">
        <v>480</v>
      </c>
      <c r="E14" s="22" t="s">
        <v>478</v>
      </c>
      <c r="F14" s="23">
        <v>1106459</v>
      </c>
      <c r="G14" s="23">
        <v>1106459</v>
      </c>
      <c r="H14" s="23">
        <v>853101.82</v>
      </c>
      <c r="I14" s="23">
        <v>853101.82</v>
      </c>
      <c r="J14" s="23">
        <v>0</v>
      </c>
    </row>
    <row r="15" spans="3:10" ht="14.25">
      <c r="C15" s="20" t="s">
        <v>481</v>
      </c>
      <c r="D15" s="20" t="s">
        <v>482</v>
      </c>
      <c r="E15" s="20"/>
      <c r="F15" s="21">
        <f>F16+F17+F22+F23</f>
        <v>63319326</v>
      </c>
      <c r="G15" s="21">
        <f>G16+G17+G22+G23</f>
        <v>63319326</v>
      </c>
      <c r="H15" s="21">
        <f>H16+H17+H22+H23</f>
        <v>39946057</v>
      </c>
      <c r="I15" s="21">
        <f>I16+I17+I22+I23</f>
        <v>39946047</v>
      </c>
      <c r="J15" s="21">
        <f>J16+J17+J22+J23</f>
        <v>0</v>
      </c>
    </row>
    <row r="16" spans="4:10" ht="14.25">
      <c r="D16" s="22" t="s">
        <v>483</v>
      </c>
      <c r="E16" s="22" t="s">
        <v>484</v>
      </c>
      <c r="F16" s="23">
        <v>21979516</v>
      </c>
      <c r="G16" s="23">
        <v>21979516</v>
      </c>
      <c r="H16" s="23">
        <v>12817258.34</v>
      </c>
      <c r="I16" s="23">
        <v>12817248.34</v>
      </c>
      <c r="J16" s="23">
        <v>0</v>
      </c>
    </row>
    <row r="17" spans="4:10" ht="14.25">
      <c r="D17" s="22" t="s">
        <v>485</v>
      </c>
      <c r="E17" s="22" t="s">
        <v>486</v>
      </c>
      <c r="F17" s="23">
        <f>F18+F19+F20+F21</f>
        <v>41339810</v>
      </c>
      <c r="G17" s="23">
        <f>G18+G19+G20+G21</f>
        <v>41339810</v>
      </c>
      <c r="H17" s="23">
        <f>H18+H19+H20+H21</f>
        <v>27128798.66</v>
      </c>
      <c r="I17" s="23">
        <f>I18+I19+I20+I21</f>
        <v>27128798.66</v>
      </c>
      <c r="J17" s="23">
        <f>J18+J19+J20+J21</f>
        <v>0</v>
      </c>
    </row>
    <row r="18" spans="5:10" ht="14.25">
      <c r="E18" s="22" t="s">
        <v>487</v>
      </c>
      <c r="F18" s="23">
        <v>8791944</v>
      </c>
      <c r="G18" s="23">
        <v>8791944</v>
      </c>
      <c r="H18" s="23">
        <v>8285533.64</v>
      </c>
      <c r="I18" s="23">
        <v>8285533.64</v>
      </c>
      <c r="J18" s="23">
        <v>0</v>
      </c>
    </row>
    <row r="19" spans="5:10" ht="14.25">
      <c r="E19" s="22" t="s">
        <v>488</v>
      </c>
      <c r="F19" s="23">
        <v>32547866</v>
      </c>
      <c r="G19" s="23">
        <v>32547866</v>
      </c>
      <c r="H19" s="23">
        <v>18834501.74</v>
      </c>
      <c r="I19" s="23">
        <v>18834501.74</v>
      </c>
      <c r="J19" s="23">
        <v>0</v>
      </c>
    </row>
    <row r="20" spans="5:10" ht="14.25">
      <c r="E20" s="22" t="s">
        <v>489</v>
      </c>
      <c r="F20" s="23">
        <v>0</v>
      </c>
      <c r="G20" s="23">
        <v>0</v>
      </c>
      <c r="H20" s="23">
        <v>8763.28</v>
      </c>
      <c r="I20" s="23">
        <v>8763.28</v>
      </c>
      <c r="J20" s="23">
        <v>0</v>
      </c>
    </row>
    <row r="21" spans="5:10" ht="14.25">
      <c r="E21" s="22" t="s">
        <v>490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491</v>
      </c>
      <c r="E22" s="22" t="s">
        <v>492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493</v>
      </c>
      <c r="E23" s="22" t="s">
        <v>494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4.25">
      <c r="C24" s="20" t="s">
        <v>26</v>
      </c>
      <c r="D24" s="20" t="s">
        <v>495</v>
      </c>
      <c r="E24" s="20"/>
      <c r="F24" s="21">
        <f>F25+F28+F29</f>
        <v>231240</v>
      </c>
      <c r="G24" s="21">
        <f>G25+G28+G29</f>
        <v>231240</v>
      </c>
      <c r="H24" s="21">
        <f>H25+H28+H29</f>
        <v>493663.96</v>
      </c>
      <c r="I24" s="21">
        <f>I25+I28+I29</f>
        <v>493663.96</v>
      </c>
      <c r="J24" s="21">
        <f>J25+J28+J29</f>
        <v>0</v>
      </c>
    </row>
    <row r="25" spans="4:10" ht="14.25">
      <c r="D25" s="22" t="s">
        <v>28</v>
      </c>
      <c r="E25" s="22" t="s">
        <v>496</v>
      </c>
      <c r="F25" s="23">
        <f>F26+F27</f>
        <v>199482</v>
      </c>
      <c r="G25" s="23">
        <f>G26+G27</f>
        <v>199482</v>
      </c>
      <c r="H25" s="23">
        <f>H26+H27</f>
        <v>59937.89</v>
      </c>
      <c r="I25" s="23">
        <f>I26+I27</f>
        <v>59937.89</v>
      </c>
      <c r="J25" s="23">
        <f>J26+J27</f>
        <v>0</v>
      </c>
    </row>
    <row r="26" spans="5:10" ht="14.25">
      <c r="E26" s="22" t="s">
        <v>497</v>
      </c>
      <c r="F26" s="23">
        <v>199482</v>
      </c>
      <c r="G26" s="23">
        <v>199482</v>
      </c>
      <c r="H26" s="23">
        <v>59937.89</v>
      </c>
      <c r="I26" s="23">
        <v>59937.89</v>
      </c>
      <c r="J26" s="23">
        <v>0</v>
      </c>
    </row>
    <row r="27" spans="5:10" ht="14.25">
      <c r="E27" s="22" t="s">
        <v>498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4.25">
      <c r="D28" s="22" t="s">
        <v>499</v>
      </c>
      <c r="E28" s="22" t="s">
        <v>500</v>
      </c>
      <c r="F28" s="23">
        <v>31758</v>
      </c>
      <c r="G28" s="23">
        <v>31758</v>
      </c>
      <c r="H28" s="23">
        <v>433726.07</v>
      </c>
      <c r="I28" s="23">
        <v>433726.07</v>
      </c>
      <c r="J28" s="23">
        <v>0</v>
      </c>
    </row>
    <row r="29" spans="4:10" ht="14.25">
      <c r="D29" s="22" t="s">
        <v>501</v>
      </c>
      <c r="E29" s="22" t="s">
        <v>492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4.25">
      <c r="C30" s="20" t="s">
        <v>502</v>
      </c>
      <c r="D30" s="20" t="s">
        <v>503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4.25">
      <c r="D31" s="22" t="s">
        <v>504</v>
      </c>
      <c r="E31" s="22" t="s">
        <v>503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4.25">
      <c r="C32" s="20" t="s">
        <v>505</v>
      </c>
      <c r="D32" s="20" t="s">
        <v>506</v>
      </c>
      <c r="E32" s="20"/>
      <c r="F32" s="21">
        <f>F33+F38+F42+F47+F52</f>
        <v>21465643</v>
      </c>
      <c r="G32" s="21">
        <f>G33+G38+G42+G47+G52</f>
        <v>21479600.98</v>
      </c>
      <c r="H32" s="21">
        <f>H33+H38+H42+H47+H52</f>
        <v>13450782.77</v>
      </c>
      <c r="I32" s="21">
        <f>I33+I38+I42+I47+I52</f>
        <v>13450782.77</v>
      </c>
      <c r="J32" s="21">
        <f>J33+J38+J42+J47+J52</f>
        <v>1522.67</v>
      </c>
    </row>
    <row r="33" spans="4:10" ht="14.25">
      <c r="D33" s="22" t="s">
        <v>507</v>
      </c>
      <c r="E33" s="22" t="s">
        <v>508</v>
      </c>
      <c r="F33" s="23">
        <f>F34+F35+F36+F37</f>
        <v>19108983</v>
      </c>
      <c r="G33" s="23">
        <f>G34+G35+G36+G37</f>
        <v>19110803</v>
      </c>
      <c r="H33" s="23">
        <f>H34+H35+H36+H37</f>
        <v>12531727.33</v>
      </c>
      <c r="I33" s="23">
        <f>I34+I35+I36+I37</f>
        <v>12531727.33</v>
      </c>
      <c r="J33" s="23">
        <f>J34+J35+J36+J37</f>
        <v>0</v>
      </c>
    </row>
    <row r="34" spans="5:10" ht="14.25">
      <c r="E34" s="22" t="s">
        <v>509</v>
      </c>
      <c r="F34" s="23">
        <v>18162579</v>
      </c>
      <c r="G34" s="23">
        <v>18164399</v>
      </c>
      <c r="H34" s="23">
        <v>11805638.75</v>
      </c>
      <c r="I34" s="23">
        <v>11805638.75</v>
      </c>
      <c r="J34" s="23">
        <v>0</v>
      </c>
    </row>
    <row r="35" spans="5:10" ht="14.25">
      <c r="E35" s="22" t="s">
        <v>510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4.25">
      <c r="E36" s="22" t="s">
        <v>511</v>
      </c>
      <c r="F36" s="23">
        <v>946404</v>
      </c>
      <c r="G36" s="23">
        <v>946404</v>
      </c>
      <c r="H36" s="23">
        <v>725838.58</v>
      </c>
      <c r="I36" s="23">
        <v>725838.58</v>
      </c>
      <c r="J36" s="23">
        <v>0</v>
      </c>
    </row>
    <row r="37" spans="5:10" ht="14.25">
      <c r="E37" s="22" t="s">
        <v>512</v>
      </c>
      <c r="F37" s="23">
        <v>0</v>
      </c>
      <c r="G37" s="23">
        <v>0</v>
      </c>
      <c r="H37" s="23">
        <v>250</v>
      </c>
      <c r="I37" s="23">
        <v>250</v>
      </c>
      <c r="J37" s="23">
        <v>0</v>
      </c>
    </row>
    <row r="38" spans="4:10" ht="14.25">
      <c r="D38" s="22" t="s">
        <v>513</v>
      </c>
      <c r="E38" s="22" t="s">
        <v>514</v>
      </c>
      <c r="F38" s="23">
        <f>F39+F40+F41</f>
        <v>1270000</v>
      </c>
      <c r="G38" s="23">
        <f>G39+G40+G41</f>
        <v>1270000</v>
      </c>
      <c r="H38" s="23">
        <f>H39+H40+H41</f>
        <v>822186.02</v>
      </c>
      <c r="I38" s="23">
        <f>I39+I40+I41</f>
        <v>822186.02</v>
      </c>
      <c r="J38" s="23">
        <f>J39+J40+J41</f>
        <v>0</v>
      </c>
    </row>
    <row r="39" spans="5:10" ht="14.25">
      <c r="E39" s="22" t="s">
        <v>515</v>
      </c>
      <c r="F39" s="23">
        <v>20000</v>
      </c>
      <c r="G39" s="23">
        <v>20000</v>
      </c>
      <c r="H39" s="23">
        <v>3361.01</v>
      </c>
      <c r="I39" s="23">
        <v>3361.01</v>
      </c>
      <c r="J39" s="23">
        <v>0</v>
      </c>
    </row>
    <row r="40" spans="5:10" ht="14.25">
      <c r="E40" s="22" t="s">
        <v>516</v>
      </c>
      <c r="F40" s="23">
        <v>1250000</v>
      </c>
      <c r="G40" s="23">
        <v>1250000</v>
      </c>
      <c r="H40" s="23">
        <v>818825.01</v>
      </c>
      <c r="I40" s="23">
        <v>818825.01</v>
      </c>
      <c r="J40" s="23">
        <v>0</v>
      </c>
    </row>
    <row r="41" spans="5:10" ht="14.25">
      <c r="E41" s="22" t="s">
        <v>517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518</v>
      </c>
      <c r="E42" s="22" t="s">
        <v>519</v>
      </c>
      <c r="F42" s="23">
        <f>F43+F44+F45+F46</f>
        <v>1086660</v>
      </c>
      <c r="G42" s="23">
        <f>G43+G44+G45+G46</f>
        <v>1098797.98</v>
      </c>
      <c r="H42" s="23">
        <f>H43+H44+H45+H46</f>
        <v>96869.42</v>
      </c>
      <c r="I42" s="23">
        <f>I43+I44+I45+I46</f>
        <v>96869.42</v>
      </c>
      <c r="J42" s="23">
        <f>J43+J44+J45+J46</f>
        <v>1522.67</v>
      </c>
    </row>
    <row r="43" spans="5:10" ht="14.25">
      <c r="E43" s="22" t="s">
        <v>520</v>
      </c>
      <c r="F43" s="23">
        <v>110076</v>
      </c>
      <c r="G43" s="23">
        <v>122213.98</v>
      </c>
      <c r="H43" s="23">
        <v>82069.5</v>
      </c>
      <c r="I43" s="23">
        <v>82069.5</v>
      </c>
      <c r="J43" s="23">
        <v>1522.67</v>
      </c>
    </row>
    <row r="44" spans="5:10" ht="14.25">
      <c r="E44" s="22" t="s">
        <v>521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522</v>
      </c>
      <c r="F45" s="23">
        <v>115000</v>
      </c>
      <c r="G45" s="23">
        <v>115000</v>
      </c>
      <c r="H45" s="23">
        <v>376.8</v>
      </c>
      <c r="I45" s="23">
        <v>376.8</v>
      </c>
      <c r="J45" s="23">
        <v>0</v>
      </c>
    </row>
    <row r="46" spans="5:10" ht="14.25">
      <c r="E46" s="22" t="s">
        <v>523</v>
      </c>
      <c r="F46" s="23">
        <v>861584</v>
      </c>
      <c r="G46" s="23">
        <v>861584</v>
      </c>
      <c r="H46" s="23">
        <v>14423.12</v>
      </c>
      <c r="I46" s="23">
        <v>14423.12</v>
      </c>
      <c r="J46" s="23">
        <v>0</v>
      </c>
    </row>
    <row r="47" spans="4:10" ht="14.25">
      <c r="D47" s="22" t="s">
        <v>524</v>
      </c>
      <c r="E47" s="22" t="s">
        <v>525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4.25">
      <c r="E48" s="22" t="s">
        <v>526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527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528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529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530</v>
      </c>
      <c r="E52" s="22" t="s">
        <v>531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4.25">
      <c r="B53" s="18" t="s">
        <v>38</v>
      </c>
      <c r="C53" s="18" t="s">
        <v>532</v>
      </c>
      <c r="D53" s="18"/>
      <c r="E53" s="18"/>
      <c r="F53" s="19">
        <f>F54+F62+F70+F127</f>
        <v>101905682</v>
      </c>
      <c r="G53" s="19">
        <f>G54+G62+G70+G127</f>
        <v>112297978.35</v>
      </c>
      <c r="H53" s="19">
        <f>H54+H62+H70+H127</f>
        <v>67438021.36999999</v>
      </c>
      <c r="I53" s="19">
        <f>I54+I62+I70+I127</f>
        <v>65517525.66000001</v>
      </c>
      <c r="J53" s="19">
        <f>J54+J62+J70+J127</f>
        <v>794074.81</v>
      </c>
    </row>
    <row r="54" spans="3:10" ht="14.25">
      <c r="C54" s="20" t="s">
        <v>533</v>
      </c>
      <c r="D54" s="20" t="s">
        <v>534</v>
      </c>
      <c r="E54" s="20"/>
      <c r="F54" s="21">
        <f>F55+F56+F57+F58+F59+F60+F61</f>
        <v>882632</v>
      </c>
      <c r="G54" s="21">
        <f>G55+G56+G57+G58+G59+G60+G61</f>
        <v>946638.8099999999</v>
      </c>
      <c r="H54" s="21">
        <f>H55+H56+H57+H58+H59+H60+H61</f>
        <v>374286.58999999997</v>
      </c>
      <c r="I54" s="21">
        <f>I55+I56+I57+I58+I59+I60+I61</f>
        <v>372507.88999999996</v>
      </c>
      <c r="J54" s="21">
        <f>J55+J56+J57+J58+J59+J60+J61</f>
        <v>4692.25</v>
      </c>
    </row>
    <row r="55" spans="4:10" ht="14.25">
      <c r="D55" s="22" t="s">
        <v>535</v>
      </c>
      <c r="E55" s="22" t="s">
        <v>536</v>
      </c>
      <c r="F55" s="23">
        <v>51837</v>
      </c>
      <c r="G55" s="23">
        <v>58744.58</v>
      </c>
      <c r="H55" s="23">
        <v>43930.95</v>
      </c>
      <c r="I55" s="23">
        <v>43930.95</v>
      </c>
      <c r="J55" s="23">
        <v>0</v>
      </c>
    </row>
    <row r="56" spans="4:10" ht="14.25">
      <c r="D56" s="22" t="s">
        <v>537</v>
      </c>
      <c r="E56" s="22" t="s">
        <v>538</v>
      </c>
      <c r="F56" s="23">
        <v>419267</v>
      </c>
      <c r="G56" s="23">
        <v>454371.92</v>
      </c>
      <c r="H56" s="23">
        <v>162942.8</v>
      </c>
      <c r="I56" s="23">
        <v>161164.1</v>
      </c>
      <c r="J56" s="23">
        <v>0</v>
      </c>
    </row>
    <row r="57" spans="4:10" ht="14.25">
      <c r="D57" s="22" t="s">
        <v>539</v>
      </c>
      <c r="E57" s="22" t="s">
        <v>540</v>
      </c>
      <c r="F57" s="23">
        <v>65204</v>
      </c>
      <c r="G57" s="23">
        <v>71074.33</v>
      </c>
      <c r="H57" s="23">
        <v>28733.8</v>
      </c>
      <c r="I57" s="23">
        <v>28733.8</v>
      </c>
      <c r="J57" s="23">
        <v>289.92</v>
      </c>
    </row>
    <row r="58" spans="4:10" ht="14.25">
      <c r="D58" s="22" t="s">
        <v>541</v>
      </c>
      <c r="E58" s="22" t="s">
        <v>542</v>
      </c>
      <c r="F58" s="23">
        <v>297844</v>
      </c>
      <c r="G58" s="23">
        <v>308163.12</v>
      </c>
      <c r="H58" s="23">
        <v>47966.63</v>
      </c>
      <c r="I58" s="23">
        <v>47966.63</v>
      </c>
      <c r="J58" s="23">
        <v>0</v>
      </c>
    </row>
    <row r="59" spans="4:10" ht="14.25">
      <c r="D59" s="22" t="s">
        <v>543</v>
      </c>
      <c r="E59" s="22" t="s">
        <v>544</v>
      </c>
      <c r="F59" s="23">
        <v>20000</v>
      </c>
      <c r="G59" s="23">
        <v>22235.36</v>
      </c>
      <c r="H59" s="23">
        <v>27009.3</v>
      </c>
      <c r="I59" s="23">
        <v>27009.3</v>
      </c>
      <c r="J59" s="23">
        <v>1982.33</v>
      </c>
    </row>
    <row r="60" spans="4:10" ht="14.25">
      <c r="D60" s="22" t="s">
        <v>545</v>
      </c>
      <c r="E60" s="22" t="s">
        <v>546</v>
      </c>
      <c r="F60" s="23">
        <v>0</v>
      </c>
      <c r="G60" s="23">
        <v>3569.5</v>
      </c>
      <c r="H60" s="23">
        <v>14520</v>
      </c>
      <c r="I60" s="23">
        <v>14520</v>
      </c>
      <c r="J60" s="23">
        <v>2420</v>
      </c>
    </row>
    <row r="61" spans="4:10" ht="14.25">
      <c r="D61" s="22" t="s">
        <v>547</v>
      </c>
      <c r="E61" s="22" t="s">
        <v>548</v>
      </c>
      <c r="F61" s="23">
        <v>28480</v>
      </c>
      <c r="G61" s="23">
        <v>28480</v>
      </c>
      <c r="H61" s="23">
        <v>49183.11</v>
      </c>
      <c r="I61" s="23">
        <v>49183.11</v>
      </c>
      <c r="J61" s="23">
        <v>0</v>
      </c>
    </row>
    <row r="62" spans="3:10" ht="14.25">
      <c r="C62" s="20" t="s">
        <v>549</v>
      </c>
      <c r="D62" s="20" t="s">
        <v>550</v>
      </c>
      <c r="E62" s="20"/>
      <c r="F62" s="21">
        <f>F63+F64+F65+F66+F67+F68+F69</f>
        <v>2216518</v>
      </c>
      <c r="G62" s="21">
        <f>G63+G64+G65+G66+G67+G68+G69</f>
        <v>2560967.1700000004</v>
      </c>
      <c r="H62" s="21">
        <f>H63+H64+H65+H66+H67+H68+H69</f>
        <v>1318397.13</v>
      </c>
      <c r="I62" s="21">
        <f>I63+I64+I65+I66+I67+I68+I69</f>
        <v>1318397.13</v>
      </c>
      <c r="J62" s="21">
        <f>J63+J64+J65+J66+J67+J68+J69</f>
        <v>74994.40000000001</v>
      </c>
    </row>
    <row r="63" spans="4:10" ht="14.25">
      <c r="D63" s="22" t="s">
        <v>551</v>
      </c>
      <c r="E63" s="22" t="s">
        <v>552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553</v>
      </c>
      <c r="E64" s="22" t="s">
        <v>538</v>
      </c>
      <c r="F64" s="23">
        <v>759700</v>
      </c>
      <c r="G64" s="23">
        <v>913209.11</v>
      </c>
      <c r="H64" s="23">
        <v>527483.55</v>
      </c>
      <c r="I64" s="23">
        <v>527483.55</v>
      </c>
      <c r="J64" s="23">
        <v>16735.99</v>
      </c>
    </row>
    <row r="65" spans="4:10" ht="14.25">
      <c r="D65" s="22" t="s">
        <v>554</v>
      </c>
      <c r="E65" s="22" t="s">
        <v>540</v>
      </c>
      <c r="F65" s="23">
        <v>1047484</v>
      </c>
      <c r="G65" s="23">
        <v>1235669.36</v>
      </c>
      <c r="H65" s="23">
        <v>579090.35</v>
      </c>
      <c r="I65" s="23">
        <v>579090.35</v>
      </c>
      <c r="J65" s="23">
        <v>57066.68</v>
      </c>
    </row>
    <row r="66" spans="4:10" ht="14.25">
      <c r="D66" s="22" t="s">
        <v>555</v>
      </c>
      <c r="E66" s="22" t="s">
        <v>542</v>
      </c>
      <c r="F66" s="23">
        <v>98000</v>
      </c>
      <c r="G66" s="23">
        <v>98000</v>
      </c>
      <c r="H66" s="23">
        <v>53968.19</v>
      </c>
      <c r="I66" s="23">
        <v>53968.19</v>
      </c>
      <c r="J66" s="23">
        <v>672.52</v>
      </c>
    </row>
    <row r="67" spans="4:10" ht="14.25">
      <c r="D67" s="22" t="s">
        <v>556</v>
      </c>
      <c r="E67" s="22" t="s">
        <v>544</v>
      </c>
      <c r="F67" s="23">
        <v>14750</v>
      </c>
      <c r="G67" s="23">
        <v>14883.1</v>
      </c>
      <c r="H67" s="23">
        <v>9665.98</v>
      </c>
      <c r="I67" s="23">
        <v>9665.98</v>
      </c>
      <c r="J67" s="23">
        <v>0</v>
      </c>
    </row>
    <row r="68" spans="4:10" ht="14.25">
      <c r="D68" s="22" t="s">
        <v>557</v>
      </c>
      <c r="E68" s="22" t="s">
        <v>558</v>
      </c>
      <c r="F68" s="23">
        <v>80534</v>
      </c>
      <c r="G68" s="23">
        <v>80534</v>
      </c>
      <c r="H68" s="23">
        <v>71848.54</v>
      </c>
      <c r="I68" s="23">
        <v>71848.54</v>
      </c>
      <c r="J68" s="23">
        <v>180.41</v>
      </c>
    </row>
    <row r="69" spans="4:10" ht="14.25">
      <c r="D69" s="22" t="s">
        <v>559</v>
      </c>
      <c r="E69" s="22" t="s">
        <v>548</v>
      </c>
      <c r="F69" s="23">
        <v>216050</v>
      </c>
      <c r="G69" s="23">
        <v>218671.6</v>
      </c>
      <c r="H69" s="23">
        <v>76340.52</v>
      </c>
      <c r="I69" s="23">
        <v>76340.52</v>
      </c>
      <c r="J69" s="23">
        <v>338.8</v>
      </c>
    </row>
    <row r="70" spans="3:10" ht="14.25">
      <c r="C70" s="20" t="s">
        <v>560</v>
      </c>
      <c r="D70" s="20" t="s">
        <v>561</v>
      </c>
      <c r="E70" s="20"/>
      <c r="F70" s="21">
        <f>F71+F75+F89+F96+F97+F102+F107+F115</f>
        <v>98429642</v>
      </c>
      <c r="G70" s="21">
        <f>G71+G75+G89+G96+G97+G102+G107+G115</f>
        <v>108403917.19999999</v>
      </c>
      <c r="H70" s="21">
        <f>H71+H75+H89+H96+H97+H102+H107+H115</f>
        <v>65490890.129999995</v>
      </c>
      <c r="I70" s="21">
        <f>I71+I75+I89+I96+I97+I102+I107+I115</f>
        <v>63572173.120000005</v>
      </c>
      <c r="J70" s="21">
        <f>J71+J75+J89+J96+J97+J102+J107+J115</f>
        <v>714095.06</v>
      </c>
    </row>
    <row r="71" spans="4:10" ht="14.25">
      <c r="D71" s="22" t="s">
        <v>562</v>
      </c>
      <c r="E71" s="22" t="s">
        <v>563</v>
      </c>
      <c r="F71" s="23">
        <f>F72+F73+F74</f>
        <v>814022</v>
      </c>
      <c r="G71" s="23">
        <f>G72+G73+G74</f>
        <v>918026.4199999999</v>
      </c>
      <c r="H71" s="23">
        <f>H72+H73+H74</f>
        <v>480237.37</v>
      </c>
      <c r="I71" s="23">
        <f>I72+I73+I74</f>
        <v>480237.37</v>
      </c>
      <c r="J71" s="23">
        <f>J72+J73+J74</f>
        <v>33256.3</v>
      </c>
    </row>
    <row r="72" spans="5:10" ht="14.25">
      <c r="E72" s="22" t="s">
        <v>564</v>
      </c>
      <c r="F72" s="23">
        <v>477937</v>
      </c>
      <c r="G72" s="23">
        <v>549660.6</v>
      </c>
      <c r="H72" s="23">
        <v>223623.44</v>
      </c>
      <c r="I72" s="23">
        <v>223623.44</v>
      </c>
      <c r="J72" s="23">
        <v>13189.52</v>
      </c>
    </row>
    <row r="73" spans="5:10" ht="14.25">
      <c r="E73" s="22" t="s">
        <v>565</v>
      </c>
      <c r="F73" s="23">
        <v>75194</v>
      </c>
      <c r="G73" s="23">
        <v>75314</v>
      </c>
      <c r="H73" s="23">
        <v>50104.33</v>
      </c>
      <c r="I73" s="23">
        <v>50104.33</v>
      </c>
      <c r="J73" s="23">
        <v>0</v>
      </c>
    </row>
    <row r="74" spans="5:10" ht="14.25">
      <c r="E74" s="22" t="s">
        <v>566</v>
      </c>
      <c r="F74" s="23">
        <v>260891</v>
      </c>
      <c r="G74" s="23">
        <v>293051.82</v>
      </c>
      <c r="H74" s="23">
        <v>206509.6</v>
      </c>
      <c r="I74" s="23">
        <v>206509.6</v>
      </c>
      <c r="J74" s="23">
        <v>20066.78</v>
      </c>
    </row>
    <row r="75" spans="4:10" ht="14.25">
      <c r="D75" s="22" t="s">
        <v>567</v>
      </c>
      <c r="E75" s="22" t="s">
        <v>568</v>
      </c>
      <c r="F75" s="23">
        <f>F76+F77+F78+F79+F80+F81+F82+F83+F84+F85+F86+F87+F88</f>
        <v>10123265</v>
      </c>
      <c r="G75" s="23">
        <f>G76+G77+G78+G79+G80+G81+G82+G83+G84+G85+G86+G87+G88</f>
        <v>10767686.23</v>
      </c>
      <c r="H75" s="23">
        <f>H76+H77+H78+H79+H80+H81+H82+H83+H84+H85+H86+H87+H88</f>
        <v>7978979.93</v>
      </c>
      <c r="I75" s="23">
        <f>I76+I77+I78+I79+I80+I81+I82+I83+I84+I85+I86+I87+I88</f>
        <v>6155343.16</v>
      </c>
      <c r="J75" s="23">
        <f>J76+J77+J78+J79+J80+J81+J82+J83+J84+J85+J86+J87+J88</f>
        <v>107997.3</v>
      </c>
    </row>
    <row r="76" spans="5:10" ht="14.25">
      <c r="E76" s="22" t="s">
        <v>569</v>
      </c>
      <c r="F76" s="23">
        <v>2962054</v>
      </c>
      <c r="G76" s="23">
        <v>3076479.7</v>
      </c>
      <c r="H76" s="23">
        <v>1954232.06</v>
      </c>
      <c r="I76" s="23">
        <v>1954232.06</v>
      </c>
      <c r="J76" s="23">
        <v>5050.57</v>
      </c>
    </row>
    <row r="77" spans="5:10" ht="14.25">
      <c r="E77" s="22" t="s">
        <v>570</v>
      </c>
      <c r="F77" s="23">
        <v>4215799</v>
      </c>
      <c r="G77" s="23">
        <v>4843706.06</v>
      </c>
      <c r="H77" s="23">
        <v>4478841.54</v>
      </c>
      <c r="I77" s="23">
        <v>2655204.77</v>
      </c>
      <c r="J77" s="23">
        <v>0</v>
      </c>
    </row>
    <row r="78" spans="5:10" ht="14.25">
      <c r="E78" s="22" t="s">
        <v>571</v>
      </c>
      <c r="F78" s="23">
        <v>532800</v>
      </c>
      <c r="G78" s="23">
        <v>541831.94</v>
      </c>
      <c r="H78" s="23">
        <v>249128.14</v>
      </c>
      <c r="I78" s="23">
        <v>249128.14</v>
      </c>
      <c r="J78" s="23">
        <v>223.54</v>
      </c>
    </row>
    <row r="79" spans="5:10" ht="14.25">
      <c r="E79" s="22" t="s">
        <v>572</v>
      </c>
      <c r="F79" s="23">
        <v>236041</v>
      </c>
      <c r="G79" s="23">
        <v>250165</v>
      </c>
      <c r="H79" s="23">
        <v>156559.52</v>
      </c>
      <c r="I79" s="23">
        <v>156559.52</v>
      </c>
      <c r="J79" s="23">
        <v>8934.79</v>
      </c>
    </row>
    <row r="80" spans="5:10" ht="14.25">
      <c r="E80" s="22" t="s">
        <v>573</v>
      </c>
      <c r="F80" s="23">
        <v>530978</v>
      </c>
      <c r="G80" s="23">
        <v>584217.58</v>
      </c>
      <c r="H80" s="23">
        <v>182542.23</v>
      </c>
      <c r="I80" s="23">
        <v>182542.23</v>
      </c>
      <c r="J80" s="23">
        <v>51469.25</v>
      </c>
    </row>
    <row r="81" spans="5:10" ht="14.25">
      <c r="E81" s="22" t="s">
        <v>574</v>
      </c>
      <c r="F81" s="23">
        <v>333500</v>
      </c>
      <c r="G81" s="23">
        <v>49994.84</v>
      </c>
      <c r="H81" s="23">
        <v>41306.48</v>
      </c>
      <c r="I81" s="23">
        <v>41306.48</v>
      </c>
      <c r="J81" s="23">
        <v>1140.36</v>
      </c>
    </row>
    <row r="82" spans="5:10" ht="14.25">
      <c r="E82" s="22" t="s">
        <v>575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4.25">
      <c r="E83" s="22" t="s">
        <v>576</v>
      </c>
      <c r="F83" s="23">
        <v>13300</v>
      </c>
      <c r="G83" s="23">
        <v>13300</v>
      </c>
      <c r="H83" s="23">
        <v>5497.44</v>
      </c>
      <c r="I83" s="23">
        <v>5497.44</v>
      </c>
      <c r="J83" s="23">
        <v>150</v>
      </c>
    </row>
    <row r="84" spans="5:10" ht="14.25">
      <c r="E84" s="22" t="s">
        <v>577</v>
      </c>
      <c r="F84" s="23">
        <v>18200</v>
      </c>
      <c r="G84" s="23">
        <v>18349.92</v>
      </c>
      <c r="H84" s="23">
        <v>15938.34</v>
      </c>
      <c r="I84" s="23">
        <v>15938.34</v>
      </c>
      <c r="J84" s="23">
        <v>290.82</v>
      </c>
    </row>
    <row r="85" spans="5:10" ht="14.25">
      <c r="E85" s="22" t="s">
        <v>578</v>
      </c>
      <c r="F85" s="23">
        <v>15750</v>
      </c>
      <c r="G85" s="23">
        <v>16981.6</v>
      </c>
      <c r="H85" s="23">
        <v>60185.36</v>
      </c>
      <c r="I85" s="23">
        <v>60185.36</v>
      </c>
      <c r="J85" s="23">
        <v>14799.05</v>
      </c>
    </row>
    <row r="86" spans="5:10" ht="14.25">
      <c r="E86" s="22" t="s">
        <v>579</v>
      </c>
      <c r="F86" s="23">
        <v>72480</v>
      </c>
      <c r="G86" s="23">
        <v>73300.46</v>
      </c>
      <c r="H86" s="23">
        <v>56561.05</v>
      </c>
      <c r="I86" s="23">
        <v>56561.05</v>
      </c>
      <c r="J86" s="23">
        <v>314.08</v>
      </c>
    </row>
    <row r="87" spans="5:10" ht="14.25">
      <c r="E87" s="22" t="s">
        <v>580</v>
      </c>
      <c r="F87" s="23">
        <v>5500</v>
      </c>
      <c r="G87" s="23">
        <v>5500</v>
      </c>
      <c r="H87" s="23">
        <v>1815.29</v>
      </c>
      <c r="I87" s="23">
        <v>1815.29</v>
      </c>
      <c r="J87" s="23">
        <v>0</v>
      </c>
    </row>
    <row r="88" spans="5:10" ht="14.25">
      <c r="E88" s="22" t="s">
        <v>581</v>
      </c>
      <c r="F88" s="23">
        <v>1186863</v>
      </c>
      <c r="G88" s="23">
        <v>1293859.13</v>
      </c>
      <c r="H88" s="23">
        <v>776372.48</v>
      </c>
      <c r="I88" s="23">
        <v>776372.48</v>
      </c>
      <c r="J88" s="23">
        <v>25624.84</v>
      </c>
    </row>
    <row r="89" spans="4:10" ht="14.25">
      <c r="D89" s="22" t="s">
        <v>582</v>
      </c>
      <c r="E89" s="22" t="s">
        <v>583</v>
      </c>
      <c r="F89" s="23">
        <f>F90+F91+F92+F93+F94+F95</f>
        <v>1444728</v>
      </c>
      <c r="G89" s="23">
        <f>G90+G91+G92+G93+G94+G95</f>
        <v>1516451.43</v>
      </c>
      <c r="H89" s="23">
        <f>H90+H91+H92+H93+H94+H95</f>
        <v>876681.2999999999</v>
      </c>
      <c r="I89" s="23">
        <f>I90+I91+I92+I93+I94+I95</f>
        <v>876681.2999999999</v>
      </c>
      <c r="J89" s="23">
        <f>J90+J91+J92+J93+J94+J95</f>
        <v>36.36</v>
      </c>
    </row>
    <row r="90" spans="5:10" ht="14.25">
      <c r="E90" s="22" t="s">
        <v>584</v>
      </c>
      <c r="F90" s="23">
        <v>295549</v>
      </c>
      <c r="G90" s="23">
        <v>297097.04</v>
      </c>
      <c r="H90" s="23">
        <v>238042.82</v>
      </c>
      <c r="I90" s="23">
        <v>238042.82</v>
      </c>
      <c r="J90" s="23">
        <v>0</v>
      </c>
    </row>
    <row r="91" spans="5:10" ht="14.25">
      <c r="E91" s="22" t="s">
        <v>585</v>
      </c>
      <c r="F91" s="23">
        <v>1146249</v>
      </c>
      <c r="G91" s="23">
        <v>1216424.39</v>
      </c>
      <c r="H91" s="23">
        <v>637845.41</v>
      </c>
      <c r="I91" s="23">
        <v>637845.41</v>
      </c>
      <c r="J91" s="23">
        <v>0</v>
      </c>
    </row>
    <row r="92" spans="5:10" ht="14.25">
      <c r="E92" s="22" t="s">
        <v>586</v>
      </c>
      <c r="F92" s="23">
        <v>250</v>
      </c>
      <c r="G92" s="23">
        <v>250</v>
      </c>
      <c r="H92" s="23">
        <v>0</v>
      </c>
      <c r="I92" s="23">
        <v>0</v>
      </c>
      <c r="J92" s="23">
        <v>0</v>
      </c>
    </row>
    <row r="93" spans="5:10" ht="14.25">
      <c r="E93" s="22" t="s">
        <v>587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4.25">
      <c r="E94" s="22" t="s">
        <v>588</v>
      </c>
      <c r="F94" s="23">
        <v>2680</v>
      </c>
      <c r="G94" s="23">
        <v>2680</v>
      </c>
      <c r="H94" s="23">
        <v>793.07</v>
      </c>
      <c r="I94" s="23">
        <v>793.07</v>
      </c>
      <c r="J94" s="23">
        <v>36.36</v>
      </c>
    </row>
    <row r="95" spans="5:10" ht="14.25">
      <c r="E95" s="22" t="s">
        <v>589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590</v>
      </c>
      <c r="E96" s="22" t="s">
        <v>591</v>
      </c>
      <c r="F96" s="23">
        <v>53980</v>
      </c>
      <c r="G96" s="23">
        <v>58496.11</v>
      </c>
      <c r="H96" s="23">
        <v>19525.82</v>
      </c>
      <c r="I96" s="23">
        <v>19525.82</v>
      </c>
      <c r="J96" s="23">
        <v>363.75</v>
      </c>
    </row>
    <row r="97" spans="4:10" ht="14.25">
      <c r="D97" s="22" t="s">
        <v>592</v>
      </c>
      <c r="E97" s="22" t="s">
        <v>593</v>
      </c>
      <c r="F97" s="23">
        <f>F98+F99+F100+F101</f>
        <v>720273</v>
      </c>
      <c r="G97" s="23">
        <f>G98+G99+G100+G101</f>
        <v>802248.06</v>
      </c>
      <c r="H97" s="23">
        <f>H98+H99+H100+H101</f>
        <v>84463.54</v>
      </c>
      <c r="I97" s="23">
        <f>I98+I99+I100+I101</f>
        <v>84463.54</v>
      </c>
      <c r="J97" s="23">
        <f>J98+J99+J100+J101</f>
        <v>427.09</v>
      </c>
    </row>
    <row r="98" spans="5:10" ht="14.25">
      <c r="E98" s="22" t="s">
        <v>594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5:10" ht="14.25">
      <c r="E99" s="22" t="s">
        <v>595</v>
      </c>
      <c r="F99" s="23">
        <v>73902</v>
      </c>
      <c r="G99" s="23">
        <v>155877.06</v>
      </c>
      <c r="H99" s="23">
        <v>78463.54</v>
      </c>
      <c r="I99" s="23">
        <v>78463.54</v>
      </c>
      <c r="J99" s="23">
        <v>427.09</v>
      </c>
    </row>
    <row r="100" spans="5:10" ht="14.25">
      <c r="E100" s="22" t="s">
        <v>596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4.25">
      <c r="E101" s="22" t="s">
        <v>597</v>
      </c>
      <c r="F101" s="23">
        <v>646371</v>
      </c>
      <c r="G101" s="23">
        <v>646371</v>
      </c>
      <c r="H101" s="23">
        <v>6000</v>
      </c>
      <c r="I101" s="23">
        <v>6000</v>
      </c>
      <c r="J101" s="23">
        <v>0</v>
      </c>
    </row>
    <row r="102" spans="4:10" ht="14.25">
      <c r="D102" s="22" t="s">
        <v>598</v>
      </c>
      <c r="E102" s="22" t="s">
        <v>599</v>
      </c>
      <c r="F102" s="23">
        <f>F103+F104+F105+F106</f>
        <v>47866</v>
      </c>
      <c r="G102" s="23">
        <f>G103+G104+G105+G106</f>
        <v>49794.33</v>
      </c>
      <c r="H102" s="23">
        <f>H103+H104+H105+H106</f>
        <v>37950.56</v>
      </c>
      <c r="I102" s="23">
        <f>I103+I104+I105+I106</f>
        <v>37950.56</v>
      </c>
      <c r="J102" s="23">
        <f>J103+J104+J105+J106</f>
        <v>0</v>
      </c>
    </row>
    <row r="103" spans="5:10" ht="14.25">
      <c r="E103" s="22" t="s">
        <v>600</v>
      </c>
      <c r="F103" s="23">
        <v>36500</v>
      </c>
      <c r="G103" s="23">
        <v>38428.33</v>
      </c>
      <c r="H103" s="23">
        <v>31724.4</v>
      </c>
      <c r="I103" s="23">
        <v>31724.4</v>
      </c>
      <c r="J103" s="23">
        <v>0</v>
      </c>
    </row>
    <row r="104" spans="5:10" ht="14.25">
      <c r="E104" s="22" t="s">
        <v>601</v>
      </c>
      <c r="F104" s="23">
        <v>5410</v>
      </c>
      <c r="G104" s="23">
        <v>5410</v>
      </c>
      <c r="H104" s="23">
        <v>300</v>
      </c>
      <c r="I104" s="23">
        <v>300</v>
      </c>
      <c r="J104" s="23">
        <v>0</v>
      </c>
    </row>
    <row r="105" spans="5:10" ht="14.25">
      <c r="E105" s="22" t="s">
        <v>602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603</v>
      </c>
      <c r="F106" s="23">
        <v>5956</v>
      </c>
      <c r="G106" s="23">
        <v>5956</v>
      </c>
      <c r="H106" s="23">
        <v>5926.16</v>
      </c>
      <c r="I106" s="23">
        <v>5926.16</v>
      </c>
      <c r="J106" s="23">
        <v>0</v>
      </c>
    </row>
    <row r="107" spans="4:10" ht="14.25">
      <c r="D107" s="22" t="s">
        <v>604</v>
      </c>
      <c r="E107" s="22" t="s">
        <v>605</v>
      </c>
      <c r="F107" s="23">
        <f>F108+F109+F110+F111+F112+F113+F114</f>
        <v>11980587</v>
      </c>
      <c r="G107" s="23">
        <f>G108+G109+G110+G111+G112+G113+G114</f>
        <v>14152281.46</v>
      </c>
      <c r="H107" s="23">
        <f>H108+H109+H110+H111+H112+H113+H114</f>
        <v>6828153.4799999995</v>
      </c>
      <c r="I107" s="23">
        <f>I108+I109+I110+I111+I112+I113+I114</f>
        <v>6825440.4799999995</v>
      </c>
      <c r="J107" s="23">
        <f>J108+J109+J110+J111+J112+J113+J114</f>
        <v>133318.94999999998</v>
      </c>
    </row>
    <row r="108" spans="5:10" ht="14.25">
      <c r="E108" s="22" t="s">
        <v>606</v>
      </c>
      <c r="F108" s="23">
        <v>150292</v>
      </c>
      <c r="G108" s="23">
        <v>157490.08</v>
      </c>
      <c r="H108" s="23">
        <v>173023.56</v>
      </c>
      <c r="I108" s="23">
        <v>173023.56</v>
      </c>
      <c r="J108" s="23">
        <v>0</v>
      </c>
    </row>
    <row r="109" spans="5:10" ht="14.25">
      <c r="E109" s="22" t="s">
        <v>607</v>
      </c>
      <c r="F109" s="23">
        <v>87700</v>
      </c>
      <c r="G109" s="23">
        <v>90986.9</v>
      </c>
      <c r="H109" s="23">
        <v>94452.02</v>
      </c>
      <c r="I109" s="23">
        <v>94452.02</v>
      </c>
      <c r="J109" s="23">
        <v>1591.69</v>
      </c>
    </row>
    <row r="110" spans="5:10" ht="14.25">
      <c r="E110" s="22" t="s">
        <v>608</v>
      </c>
      <c r="F110" s="23">
        <v>144533</v>
      </c>
      <c r="G110" s="23">
        <v>185035.56</v>
      </c>
      <c r="H110" s="23">
        <v>82618.51</v>
      </c>
      <c r="I110" s="23">
        <v>82618.51</v>
      </c>
      <c r="J110" s="23">
        <v>4930.98</v>
      </c>
    </row>
    <row r="111" spans="5:10" ht="14.25">
      <c r="E111" s="22" t="s">
        <v>609</v>
      </c>
      <c r="F111" s="23">
        <v>102020</v>
      </c>
      <c r="G111" s="23">
        <v>103682.95</v>
      </c>
      <c r="H111" s="23">
        <v>33326.49</v>
      </c>
      <c r="I111" s="23">
        <v>33326.49</v>
      </c>
      <c r="J111" s="23">
        <v>0</v>
      </c>
    </row>
    <row r="112" spans="5:10" ht="14.25">
      <c r="E112" s="22" t="s">
        <v>610</v>
      </c>
      <c r="F112" s="23">
        <v>22000</v>
      </c>
      <c r="G112" s="23">
        <v>22000</v>
      </c>
      <c r="H112" s="23">
        <v>15489.4</v>
      </c>
      <c r="I112" s="23">
        <v>15489.4</v>
      </c>
      <c r="J112" s="23">
        <v>0</v>
      </c>
    </row>
    <row r="113" spans="5:10" ht="14.25">
      <c r="E113" s="22" t="s">
        <v>611</v>
      </c>
      <c r="F113" s="23">
        <v>723485</v>
      </c>
      <c r="G113" s="23">
        <v>784054.49</v>
      </c>
      <c r="H113" s="23">
        <v>243187.4</v>
      </c>
      <c r="I113" s="23">
        <v>243187.4</v>
      </c>
      <c r="J113" s="23">
        <v>50866.02</v>
      </c>
    </row>
    <row r="114" spans="5:10" ht="14.25">
      <c r="E114" s="22" t="s">
        <v>612</v>
      </c>
      <c r="F114" s="23">
        <v>10750557</v>
      </c>
      <c r="G114" s="23">
        <v>12809031.48</v>
      </c>
      <c r="H114" s="23">
        <v>6186056.1</v>
      </c>
      <c r="I114" s="23">
        <v>6183343.1</v>
      </c>
      <c r="J114" s="23">
        <v>75930.26</v>
      </c>
    </row>
    <row r="115" spans="4:10" ht="14.25">
      <c r="D115" s="22" t="s">
        <v>613</v>
      </c>
      <c r="E115" s="22" t="s">
        <v>614</v>
      </c>
      <c r="F115" s="23">
        <f>F116+F117+F118+F119+F120+F121+F122+F123+F124+F125+F126</f>
        <v>73244921</v>
      </c>
      <c r="G115" s="23">
        <f>G116+G117+G118+G119+G120+G121+G122+G123+G124+G125+G126</f>
        <v>80138933.16</v>
      </c>
      <c r="H115" s="23">
        <f>H116+H117+H118+H119+H120+H121+H122+H123+H124+H125+H126</f>
        <v>49184898.129999995</v>
      </c>
      <c r="I115" s="23">
        <f>I116+I117+I118+I119+I120+I121+I122+I123+I124+I125+I126</f>
        <v>49092530.89</v>
      </c>
      <c r="J115" s="23">
        <f>J116+J117+J118+J119+J120+J121+J122+J123+J124+J125+J126</f>
        <v>438695.31</v>
      </c>
    </row>
    <row r="116" spans="5:10" ht="14.25">
      <c r="E116" s="22" t="s">
        <v>615</v>
      </c>
      <c r="F116" s="23">
        <v>28693169</v>
      </c>
      <c r="G116" s="23">
        <v>31787160.59</v>
      </c>
      <c r="H116" s="23">
        <v>20895372.25</v>
      </c>
      <c r="I116" s="23">
        <v>20895372.25</v>
      </c>
      <c r="J116" s="23">
        <v>0</v>
      </c>
    </row>
    <row r="117" spans="5:10" ht="14.25">
      <c r="E117" s="22" t="s">
        <v>616</v>
      </c>
      <c r="F117" s="23">
        <v>347800</v>
      </c>
      <c r="G117" s="23">
        <v>410219.92</v>
      </c>
      <c r="H117" s="23">
        <v>145414.25</v>
      </c>
      <c r="I117" s="23">
        <v>145414.25</v>
      </c>
      <c r="J117" s="23">
        <v>653.4</v>
      </c>
    </row>
    <row r="118" spans="5:10" ht="14.25">
      <c r="E118" s="22" t="s">
        <v>617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4.25">
      <c r="E119" s="22" t="s">
        <v>618</v>
      </c>
      <c r="F119" s="23">
        <v>5983393</v>
      </c>
      <c r="G119" s="23">
        <v>6227199.7</v>
      </c>
      <c r="H119" s="23">
        <v>3891508.52</v>
      </c>
      <c r="I119" s="23">
        <v>3891508.52</v>
      </c>
      <c r="J119" s="23">
        <v>344728.3</v>
      </c>
    </row>
    <row r="120" spans="5:10" ht="14.25">
      <c r="E120" s="22" t="s">
        <v>619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4.25">
      <c r="E121" s="22" t="s">
        <v>620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4.25">
      <c r="E122" s="22" t="s">
        <v>621</v>
      </c>
      <c r="F122" s="23">
        <v>689946</v>
      </c>
      <c r="G122" s="23">
        <v>822373.7</v>
      </c>
      <c r="H122" s="23">
        <v>339689.2</v>
      </c>
      <c r="I122" s="23">
        <v>339689.2</v>
      </c>
      <c r="J122" s="23">
        <v>837.5</v>
      </c>
    </row>
    <row r="123" spans="5:10" ht="14.25">
      <c r="E123" s="22" t="s">
        <v>622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623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22" t="s">
        <v>624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4.25">
      <c r="E126" s="22" t="s">
        <v>625</v>
      </c>
      <c r="F126" s="23">
        <v>37530613</v>
      </c>
      <c r="G126" s="23">
        <v>40891979.25</v>
      </c>
      <c r="H126" s="23">
        <v>23912913.91</v>
      </c>
      <c r="I126" s="23">
        <v>23820546.67</v>
      </c>
      <c r="J126" s="23">
        <v>92476.11</v>
      </c>
    </row>
    <row r="127" spans="3:10" ht="14.25">
      <c r="C127" s="20" t="s">
        <v>626</v>
      </c>
      <c r="D127" s="20" t="s">
        <v>627</v>
      </c>
      <c r="E127" s="20"/>
      <c r="F127" s="21">
        <f>F128+F129+F130</f>
        <v>376890</v>
      </c>
      <c r="G127" s="21">
        <f>G128+G129+G130</f>
        <v>386455.17000000004</v>
      </c>
      <c r="H127" s="21">
        <f>H128+H129+H130</f>
        <v>254447.52</v>
      </c>
      <c r="I127" s="21">
        <f>I128+I129+I130</f>
        <v>254447.52</v>
      </c>
      <c r="J127" s="21">
        <f>J128+J129+J130</f>
        <v>293.1</v>
      </c>
    </row>
    <row r="128" spans="4:10" ht="14.25">
      <c r="D128" s="22" t="s">
        <v>628</v>
      </c>
      <c r="E128" s="22" t="s">
        <v>629</v>
      </c>
      <c r="F128" s="23">
        <v>129830</v>
      </c>
      <c r="G128" s="23">
        <v>139395.17</v>
      </c>
      <c r="H128" s="23">
        <v>65277.49</v>
      </c>
      <c r="I128" s="23">
        <v>65277.49</v>
      </c>
      <c r="J128" s="23">
        <v>293.1</v>
      </c>
    </row>
    <row r="129" spans="4:10" ht="14.25">
      <c r="D129" s="22" t="s">
        <v>630</v>
      </c>
      <c r="E129" s="22" t="s">
        <v>631</v>
      </c>
      <c r="F129" s="23">
        <v>27276</v>
      </c>
      <c r="G129" s="23">
        <v>27276</v>
      </c>
      <c r="H129" s="23">
        <v>19063.1</v>
      </c>
      <c r="I129" s="23">
        <v>19063.1</v>
      </c>
      <c r="J129" s="23">
        <v>0</v>
      </c>
    </row>
    <row r="130" spans="4:10" ht="14.25">
      <c r="D130" s="22" t="s">
        <v>632</v>
      </c>
      <c r="E130" s="22" t="s">
        <v>633</v>
      </c>
      <c r="F130" s="23">
        <v>219784</v>
      </c>
      <c r="G130" s="23">
        <v>219784</v>
      </c>
      <c r="H130" s="23">
        <v>170106.93</v>
      </c>
      <c r="I130" s="23">
        <v>170106.93</v>
      </c>
      <c r="J130" s="23">
        <v>0</v>
      </c>
    </row>
    <row r="131" spans="2:10" ht="14.25">
      <c r="B131" s="18" t="s">
        <v>51</v>
      </c>
      <c r="C131" s="18" t="s">
        <v>634</v>
      </c>
      <c r="D131" s="18"/>
      <c r="E131" s="18"/>
      <c r="F131" s="19">
        <f>F132+F137+F142+F146+F150</f>
        <v>876320</v>
      </c>
      <c r="G131" s="19">
        <f>G132+G137+G142+G146+G150</f>
        <v>875668.96</v>
      </c>
      <c r="H131" s="19">
        <f>H132+H137+H142+H146+H150</f>
        <v>213225.42</v>
      </c>
      <c r="I131" s="19">
        <f>I132+I137+I142+I146+I150</f>
        <v>213225.42</v>
      </c>
      <c r="J131" s="19">
        <f>J132+J137+J142+J146+J150</f>
        <v>0</v>
      </c>
    </row>
    <row r="132" spans="3:10" ht="14.2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4.25">
      <c r="D133" s="22" t="s">
        <v>635</v>
      </c>
      <c r="E133" s="22" t="s">
        <v>636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4.25">
      <c r="E134" s="22" t="s">
        <v>637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4.25">
      <c r="E135" s="22" t="s">
        <v>638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639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4.2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4.25">
      <c r="D138" s="22" t="s">
        <v>86</v>
      </c>
      <c r="E138" s="22" t="s">
        <v>640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4.25">
      <c r="E139" s="22" t="s">
        <v>641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4.25">
      <c r="E140" s="22" t="s">
        <v>642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4.25">
      <c r="E141" s="22" t="s">
        <v>643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4.25">
      <c r="C142" s="20" t="s">
        <v>90</v>
      </c>
      <c r="D142" s="20" t="s">
        <v>644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4.25">
      <c r="D143" s="22" t="s">
        <v>109</v>
      </c>
      <c r="E143" s="22" t="s">
        <v>644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4.25">
      <c r="E144" s="22" t="s">
        <v>645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4.25">
      <c r="E145" s="22" t="s">
        <v>646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647</v>
      </c>
      <c r="D146" s="20" t="s">
        <v>648</v>
      </c>
      <c r="E146" s="20"/>
      <c r="F146" s="21">
        <f>F147</f>
        <v>730378</v>
      </c>
      <c r="G146" s="21">
        <f>G147</f>
        <v>707726.96</v>
      </c>
      <c r="H146" s="21">
        <f>H147</f>
        <v>46309.97</v>
      </c>
      <c r="I146" s="21">
        <f>I147</f>
        <v>46309.97</v>
      </c>
      <c r="J146" s="21">
        <f>J147</f>
        <v>0</v>
      </c>
    </row>
    <row r="147" spans="4:10" ht="14.25">
      <c r="D147" s="22" t="s">
        <v>649</v>
      </c>
      <c r="E147" s="22" t="s">
        <v>648</v>
      </c>
      <c r="F147" s="23">
        <f>F148+F149</f>
        <v>730378</v>
      </c>
      <c r="G147" s="23">
        <f>G148+G149</f>
        <v>707726.96</v>
      </c>
      <c r="H147" s="23">
        <f>H148+H149</f>
        <v>46309.97</v>
      </c>
      <c r="I147" s="23">
        <f>I148+I149</f>
        <v>46309.97</v>
      </c>
      <c r="J147" s="23">
        <f>J148+J149</f>
        <v>0</v>
      </c>
    </row>
    <row r="148" spans="5:10" ht="14.25">
      <c r="E148" s="22" t="s">
        <v>650</v>
      </c>
      <c r="F148" s="23">
        <v>730378</v>
      </c>
      <c r="G148" s="23">
        <v>707726.96</v>
      </c>
      <c r="H148" s="23">
        <v>46309.97</v>
      </c>
      <c r="I148" s="23">
        <v>46309.97</v>
      </c>
      <c r="J148" s="23">
        <v>0</v>
      </c>
    </row>
    <row r="149" spans="5:10" ht="14.25">
      <c r="E149" s="22" t="s">
        <v>651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4.25">
      <c r="C150" s="20" t="s">
        <v>121</v>
      </c>
      <c r="D150" s="20" t="s">
        <v>652</v>
      </c>
      <c r="E150" s="20"/>
      <c r="F150" s="21">
        <f>F151+F152+F153+F154</f>
        <v>145942</v>
      </c>
      <c r="G150" s="21">
        <f>G151+G152+G153+G154</f>
        <v>167942</v>
      </c>
      <c r="H150" s="21">
        <f>H151+H152+H153+H154</f>
        <v>166915.45</v>
      </c>
      <c r="I150" s="21">
        <f>I151+I152+I153+I154</f>
        <v>166915.45</v>
      </c>
      <c r="J150" s="21">
        <f>J151+J152+J153+J154</f>
        <v>0</v>
      </c>
    </row>
    <row r="151" spans="4:10" ht="14.25">
      <c r="D151" s="22" t="s">
        <v>123</v>
      </c>
      <c r="E151" s="22" t="s">
        <v>653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654</v>
      </c>
      <c r="E153" s="22" t="s">
        <v>655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4.25">
      <c r="D154" s="22" t="s">
        <v>656</v>
      </c>
      <c r="E154" s="22" t="s">
        <v>657</v>
      </c>
      <c r="F154" s="23">
        <v>145942</v>
      </c>
      <c r="G154" s="23">
        <v>167942</v>
      </c>
      <c r="H154" s="23">
        <v>166915.45</v>
      </c>
      <c r="I154" s="23">
        <v>166915.45</v>
      </c>
      <c r="J154" s="23">
        <v>0</v>
      </c>
    </row>
    <row r="155" spans="2:10" ht="14.25">
      <c r="B155" s="18" t="s">
        <v>147</v>
      </c>
      <c r="C155" s="18" t="s">
        <v>148</v>
      </c>
      <c r="D155" s="18"/>
      <c r="E155" s="18"/>
      <c r="F155" s="19">
        <f>F156+F164+F172+F176+F184+F187+F190</f>
        <v>109960862</v>
      </c>
      <c r="G155" s="19">
        <f>G156+G164+G172+G176+G184+G187+G190</f>
        <v>121665385.1</v>
      </c>
      <c r="H155" s="19">
        <f>H156+H164+H172+H176+H184+H187+H190</f>
        <v>73625642.21</v>
      </c>
      <c r="I155" s="19">
        <f>I156+I164+I172+I176+I184+I187+I190</f>
        <v>72902642.21</v>
      </c>
      <c r="J155" s="19">
        <f>J156+J164+J172+J176+J184+J187+J190</f>
        <v>12759560.66</v>
      </c>
    </row>
    <row r="156" spans="3:10" ht="14.25">
      <c r="C156" s="20" t="s">
        <v>149</v>
      </c>
      <c r="D156" s="20" t="s">
        <v>658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4.25">
      <c r="D157" s="22" t="s">
        <v>151</v>
      </c>
      <c r="E157" s="22" t="s">
        <v>659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4.2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4.2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4.25">
      <c r="C164" s="20" t="s">
        <v>167</v>
      </c>
      <c r="D164" s="20" t="s">
        <v>660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4.2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4.2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172</v>
      </c>
      <c r="E167" s="22" t="s">
        <v>661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4.2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4.25">
      <c r="C172" s="20" t="s">
        <v>180</v>
      </c>
      <c r="D172" s="20" t="s">
        <v>662</v>
      </c>
      <c r="E172" s="20"/>
      <c r="F172" s="21">
        <f>F173+F174+F175</f>
        <v>13927049</v>
      </c>
      <c r="G172" s="21">
        <f>G173+G174+G175</f>
        <v>15020854.05</v>
      </c>
      <c r="H172" s="21">
        <f>H173+H174+H175</f>
        <v>8679206.59</v>
      </c>
      <c r="I172" s="21">
        <f>I173+I174+I175</f>
        <v>8679206.59</v>
      </c>
      <c r="J172" s="21">
        <f>J173+J174+J175</f>
        <v>61654.85</v>
      </c>
    </row>
    <row r="173" spans="4:10" ht="14.25">
      <c r="D173" s="22" t="s">
        <v>182</v>
      </c>
      <c r="E173" s="22" t="s">
        <v>663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4.25">
      <c r="D174" s="22" t="s">
        <v>186</v>
      </c>
      <c r="E174" s="22" t="s">
        <v>187</v>
      </c>
      <c r="F174" s="23">
        <v>13902082</v>
      </c>
      <c r="G174" s="23">
        <v>14995887.05</v>
      </c>
      <c r="H174" s="23">
        <v>8679206.59</v>
      </c>
      <c r="I174" s="23">
        <v>8679206.59</v>
      </c>
      <c r="J174" s="23">
        <v>61654.85</v>
      </c>
    </row>
    <row r="175" spans="4:10" ht="14.25">
      <c r="D175" s="22" t="s">
        <v>188</v>
      </c>
      <c r="E175" s="22" t="s">
        <v>166</v>
      </c>
      <c r="F175" s="23">
        <v>24967</v>
      </c>
      <c r="G175" s="23">
        <v>24967</v>
      </c>
      <c r="H175" s="23">
        <v>0</v>
      </c>
      <c r="I175" s="23">
        <v>0</v>
      </c>
      <c r="J175" s="23">
        <v>0</v>
      </c>
    </row>
    <row r="176" spans="3:10" ht="14.25">
      <c r="C176" s="20" t="s">
        <v>189</v>
      </c>
      <c r="D176" s="20" t="s">
        <v>664</v>
      </c>
      <c r="E176" s="20"/>
      <c r="F176" s="21">
        <f>F177+F178+F179+F180+F181+F182+F183</f>
        <v>83030799</v>
      </c>
      <c r="G176" s="21">
        <f>G177+G178+G179+G180+G181+G182+G183</f>
        <v>91232566.7</v>
      </c>
      <c r="H176" s="21">
        <f>H177+H178+H179+H180+H181+H182+H183</f>
        <v>54515098.85</v>
      </c>
      <c r="I176" s="21">
        <f>I177+I178+I179+I180+I181+I182+I183</f>
        <v>54006098.85</v>
      </c>
      <c r="J176" s="21">
        <f>J177+J178+J179+J180+J181+J182+J183</f>
        <v>12697905.81</v>
      </c>
    </row>
    <row r="177" spans="4:10" ht="14.2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4.25">
      <c r="D178" s="22" t="s">
        <v>193</v>
      </c>
      <c r="E178" s="22" t="s">
        <v>156</v>
      </c>
      <c r="F178" s="23">
        <v>19638949</v>
      </c>
      <c r="G178" s="23">
        <v>19638949</v>
      </c>
      <c r="H178" s="23">
        <v>9517413.88</v>
      </c>
      <c r="I178" s="23">
        <v>9188413.88</v>
      </c>
      <c r="J178" s="23">
        <v>4900000</v>
      </c>
    </row>
    <row r="179" spans="4:10" ht="14.25">
      <c r="D179" s="22" t="s">
        <v>194</v>
      </c>
      <c r="E179" s="22" t="s">
        <v>195</v>
      </c>
      <c r="F179" s="23">
        <v>27016760</v>
      </c>
      <c r="G179" s="23">
        <v>27200561</v>
      </c>
      <c r="H179" s="23">
        <v>18308808.89</v>
      </c>
      <c r="I179" s="23">
        <v>18128808.89</v>
      </c>
      <c r="J179" s="23">
        <v>2770836.95</v>
      </c>
    </row>
    <row r="180" spans="4:10" ht="14.25">
      <c r="D180" s="22" t="s">
        <v>196</v>
      </c>
      <c r="E180" s="22" t="s">
        <v>197</v>
      </c>
      <c r="F180" s="23">
        <v>35609850</v>
      </c>
      <c r="G180" s="23">
        <v>43400176.7</v>
      </c>
      <c r="H180" s="23">
        <v>26089097.08</v>
      </c>
      <c r="I180" s="23">
        <v>26089097.08</v>
      </c>
      <c r="J180" s="23">
        <v>5027068.86</v>
      </c>
    </row>
    <row r="181" spans="4:10" ht="14.2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200</v>
      </c>
      <c r="E182" s="22" t="s">
        <v>201</v>
      </c>
      <c r="F182" s="23">
        <v>765240</v>
      </c>
      <c r="G182" s="23">
        <v>992880</v>
      </c>
      <c r="H182" s="23">
        <v>599779</v>
      </c>
      <c r="I182" s="23">
        <v>599779</v>
      </c>
      <c r="J182" s="23">
        <v>0</v>
      </c>
    </row>
    <row r="183" spans="4:10" ht="14.2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4.25">
      <c r="C184" s="20" t="s">
        <v>204</v>
      </c>
      <c r="D184" s="20" t="s">
        <v>255</v>
      </c>
      <c r="E184" s="20"/>
      <c r="F184" s="21">
        <f>F185+F186</f>
        <v>4476100</v>
      </c>
      <c r="G184" s="21">
        <f>G185+G186</f>
        <v>4578487.11</v>
      </c>
      <c r="H184" s="21">
        <f>H185+H186</f>
        <v>4239246.16</v>
      </c>
      <c r="I184" s="21">
        <f>I185+I186</f>
        <v>4025246.16</v>
      </c>
      <c r="J184" s="21">
        <f>J185+J186</f>
        <v>0</v>
      </c>
    </row>
    <row r="185" spans="4:10" ht="14.25">
      <c r="D185" s="22" t="s">
        <v>206</v>
      </c>
      <c r="E185" s="22" t="s">
        <v>207</v>
      </c>
      <c r="F185" s="23">
        <v>3577100</v>
      </c>
      <c r="G185" s="23">
        <v>3677100</v>
      </c>
      <c r="H185" s="23">
        <v>3577100</v>
      </c>
      <c r="I185" s="23">
        <v>3363100</v>
      </c>
      <c r="J185" s="23">
        <v>0</v>
      </c>
    </row>
    <row r="186" spans="4:10" ht="14.25">
      <c r="D186" s="22" t="s">
        <v>208</v>
      </c>
      <c r="E186" s="22" t="s">
        <v>209</v>
      </c>
      <c r="F186" s="23">
        <v>899000</v>
      </c>
      <c r="G186" s="23">
        <v>901387.11</v>
      </c>
      <c r="H186" s="23">
        <v>662146.16</v>
      </c>
      <c r="I186" s="23">
        <v>662146.16</v>
      </c>
      <c r="J186" s="23">
        <v>0</v>
      </c>
    </row>
    <row r="187" spans="3:10" ht="14.25">
      <c r="C187" s="20" t="s">
        <v>210</v>
      </c>
      <c r="D187" s="20" t="s">
        <v>665</v>
      </c>
      <c r="E187" s="20"/>
      <c r="F187" s="21">
        <f>F188+F189</f>
        <v>8526914</v>
      </c>
      <c r="G187" s="21">
        <f>G188+G189</f>
        <v>10833477.24</v>
      </c>
      <c r="H187" s="21">
        <f>H188+H189</f>
        <v>6192090.609999999</v>
      </c>
      <c r="I187" s="21">
        <f>I188+I189</f>
        <v>6192090.609999999</v>
      </c>
      <c r="J187" s="21">
        <f>J188+J189</f>
        <v>0</v>
      </c>
    </row>
    <row r="188" spans="4:10" ht="14.25">
      <c r="D188" s="22" t="s">
        <v>212</v>
      </c>
      <c r="E188" s="22" t="s">
        <v>213</v>
      </c>
      <c r="F188" s="23">
        <v>4435584</v>
      </c>
      <c r="G188" s="23">
        <v>5454749.67</v>
      </c>
      <c r="H188" s="23">
        <v>3779101.76</v>
      </c>
      <c r="I188" s="23">
        <v>3779101.76</v>
      </c>
      <c r="J188" s="23">
        <v>0</v>
      </c>
    </row>
    <row r="189" spans="4:10" ht="14.25">
      <c r="D189" s="22" t="s">
        <v>214</v>
      </c>
      <c r="E189" s="22" t="s">
        <v>215</v>
      </c>
      <c r="F189" s="23">
        <v>4091330</v>
      </c>
      <c r="G189" s="23">
        <v>5378727.57</v>
      </c>
      <c r="H189" s="23">
        <v>2412988.85</v>
      </c>
      <c r="I189" s="23">
        <v>2412988.85</v>
      </c>
      <c r="J189" s="23">
        <v>0</v>
      </c>
    </row>
    <row r="190" spans="3:10" ht="14.25">
      <c r="C190" s="20" t="s">
        <v>216</v>
      </c>
      <c r="D190" s="20" t="s">
        <v>666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4.25">
      <c r="D191" s="22" t="s">
        <v>218</v>
      </c>
      <c r="E191" s="22" t="s">
        <v>666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4.25">
      <c r="B192" s="18" t="s">
        <v>228</v>
      </c>
      <c r="C192" s="18" t="s">
        <v>667</v>
      </c>
      <c r="D192" s="18"/>
      <c r="E192" s="18"/>
      <c r="F192" s="19">
        <f aca="true" t="shared" si="0" ref="F192:F193">F193</f>
        <v>1101207</v>
      </c>
      <c r="G192" s="19">
        <f aca="true" t="shared" si="1" ref="G192:G193">G193</f>
        <v>1008837.91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4.25">
      <c r="C193" s="20" t="s">
        <v>230</v>
      </c>
      <c r="D193" s="20" t="s">
        <v>668</v>
      </c>
      <c r="E193" s="20"/>
      <c r="F193" s="21">
        <f t="shared" si="0"/>
        <v>1101207</v>
      </c>
      <c r="G193" s="21">
        <f t="shared" si="1"/>
        <v>1008837.91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4.25">
      <c r="D194" s="22" t="s">
        <v>232</v>
      </c>
      <c r="E194" s="22" t="s">
        <v>668</v>
      </c>
      <c r="F194" s="23">
        <v>1101207</v>
      </c>
      <c r="G194" s="23">
        <v>1008837.91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F10+F53+F131+F155+F192</f>
        <v>301569734</v>
      </c>
      <c r="G195" s="19">
        <f>G10+G53+G131+G155+G192</f>
        <v>323587491.3</v>
      </c>
      <c r="H195" s="19">
        <f>H10+H53+H131+H155+H192</f>
        <v>197062975.48</v>
      </c>
      <c r="I195" s="19">
        <f>I10+I53+I131+I155+I192</f>
        <v>194419469.77</v>
      </c>
      <c r="J195" s="19">
        <f>J10+J53+J131+J155+J192</f>
        <v>13555158.14</v>
      </c>
    </row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zoomScale="90" zoomScaleNormal="90" workbookViewId="0" topLeftCell="A1">
      <selection activeCell="M9" sqref="M9"/>
    </sheetView>
  </sheetViews>
  <sheetFormatPr defaultColWidth="9.140625" defaultRowHeight="12.75"/>
  <cols>
    <col min="1" max="3" width="11.57421875" style="0" customWidth="1"/>
    <col min="4" max="4" width="55.8515625" style="0" customWidth="1"/>
    <col min="5" max="5" width="49.8515625" style="0" customWidth="1"/>
    <col min="6" max="6" width="14.140625" style="0" customWidth="1"/>
    <col min="7" max="7" width="15.28125" style="0" customWidth="1"/>
    <col min="8" max="9" width="14.140625" style="0" customWidth="1"/>
    <col min="10" max="10" width="13.140625" style="0" customWidth="1"/>
    <col min="11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669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8</v>
      </c>
    </row>
    <row r="8" spans="1:10" ht="26.25" customHeight="1">
      <c r="A8" s="28" t="s">
        <v>670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60.75">
      <c r="A9" s="9"/>
      <c r="B9" s="9"/>
      <c r="C9" s="9"/>
      <c r="D9" s="9"/>
      <c r="E9" s="9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310</v>
      </c>
      <c r="C10" s="18" t="s">
        <v>671</v>
      </c>
      <c r="D10" s="18"/>
      <c r="E10" s="18"/>
      <c r="F10" s="19">
        <f>F11+F17+F36+F45+F47+F63</f>
        <v>36670652</v>
      </c>
      <c r="G10" s="19">
        <f>G11+G17+G36+G45+G47+G63</f>
        <v>110981430.50000001</v>
      </c>
      <c r="H10" s="19">
        <f>H11+H17+H36+H45+H47+H63</f>
        <v>28988973.970000003</v>
      </c>
      <c r="I10" s="19">
        <f>I11+I17+I36+I45+I47+I63</f>
        <v>28443209.3</v>
      </c>
      <c r="J10" s="19">
        <f>J11+J17+J36+J45+J47+J63</f>
        <v>1330896.7999999998</v>
      </c>
    </row>
    <row r="11" spans="3:10" ht="14.25">
      <c r="C11" s="20" t="s">
        <v>312</v>
      </c>
      <c r="D11" s="20" t="s">
        <v>672</v>
      </c>
      <c r="E11" s="20"/>
      <c r="F11" s="21">
        <f>F12+F13+F14+F15+F16</f>
        <v>13459373</v>
      </c>
      <c r="G11" s="21">
        <f>G12+G13+G14+G15+G16</f>
        <v>50171202.96</v>
      </c>
      <c r="H11" s="21">
        <f>H12+H13+H14+H15+H16</f>
        <v>15519408.14</v>
      </c>
      <c r="I11" s="21">
        <f>I12+I13+I14+I15+I16</f>
        <v>15064518.24</v>
      </c>
      <c r="J11" s="21">
        <f>J12+J13+J14+J15+J16</f>
        <v>533484.56</v>
      </c>
    </row>
    <row r="12" spans="4:10" ht="14.25">
      <c r="D12" s="22" t="s">
        <v>314</v>
      </c>
      <c r="E12" s="22" t="s">
        <v>673</v>
      </c>
      <c r="F12" s="23">
        <v>1000000</v>
      </c>
      <c r="G12" s="23">
        <v>9735891.14</v>
      </c>
      <c r="H12" s="23">
        <v>4976.38</v>
      </c>
      <c r="I12" s="23">
        <v>4976.38</v>
      </c>
      <c r="J12" s="23">
        <v>0</v>
      </c>
    </row>
    <row r="13" spans="4:10" ht="14.25">
      <c r="D13" s="22" t="s">
        <v>316</v>
      </c>
      <c r="E13" s="22" t="s">
        <v>674</v>
      </c>
      <c r="F13" s="23">
        <v>12459373</v>
      </c>
      <c r="G13" s="23">
        <v>40428535.82</v>
      </c>
      <c r="H13" s="23">
        <v>15507655.76</v>
      </c>
      <c r="I13" s="23">
        <v>15052765.86</v>
      </c>
      <c r="J13" s="23">
        <v>533484.56</v>
      </c>
    </row>
    <row r="14" spans="4:10" ht="14.25">
      <c r="D14" s="22" t="s">
        <v>675</v>
      </c>
      <c r="E14" s="22" t="s">
        <v>676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320</v>
      </c>
      <c r="E16" s="22" t="s">
        <v>677</v>
      </c>
      <c r="F16" s="23">
        <v>0</v>
      </c>
      <c r="G16" s="23">
        <v>6776</v>
      </c>
      <c r="H16" s="23">
        <v>6776</v>
      </c>
      <c r="I16" s="23">
        <v>6776</v>
      </c>
      <c r="J16" s="23">
        <v>0</v>
      </c>
    </row>
    <row r="17" spans="3:10" ht="14.25">
      <c r="C17" s="20" t="s">
        <v>678</v>
      </c>
      <c r="D17" s="20" t="s">
        <v>679</v>
      </c>
      <c r="E17" s="20"/>
      <c r="F17" s="21">
        <f>F18+F19+F22+F27+F28+F32+F33+F34+F35</f>
        <v>21340563</v>
      </c>
      <c r="G17" s="21">
        <f>G18+G19+G22+G27+G28+G32+G33+G34+G35</f>
        <v>55665567.33000001</v>
      </c>
      <c r="H17" s="21">
        <f>H18+H19+H22+H27+H28+H32+H33+H34+H35</f>
        <v>11835024.879999999</v>
      </c>
      <c r="I17" s="21">
        <f>I18+I19+I22+I27+I28+I32+I33+I34+I35</f>
        <v>11834523.049999999</v>
      </c>
      <c r="J17" s="21">
        <f>J18+J19+J22+J27+J28+J32+J33+J34+J35</f>
        <v>786053.36</v>
      </c>
    </row>
    <row r="18" spans="4:10" ht="14.25">
      <c r="D18" s="22" t="s">
        <v>680</v>
      </c>
      <c r="E18" s="22" t="s">
        <v>536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4.25">
      <c r="D19" s="22" t="s">
        <v>681</v>
      </c>
      <c r="E19" s="22" t="s">
        <v>538</v>
      </c>
      <c r="F19" s="23">
        <f>F20+F21</f>
        <v>6444961</v>
      </c>
      <c r="G19" s="23">
        <f>G20+G21</f>
        <v>27699349.21</v>
      </c>
      <c r="H19" s="23">
        <f>H20+H21</f>
        <v>8353557.96</v>
      </c>
      <c r="I19" s="23">
        <f>I20+I21</f>
        <v>8353557.96</v>
      </c>
      <c r="J19" s="23">
        <f>J20+J21</f>
        <v>778196.66</v>
      </c>
    </row>
    <row r="20" spans="5:10" ht="14.25">
      <c r="E20" s="22" t="s">
        <v>682</v>
      </c>
      <c r="F20" s="23">
        <v>2725561</v>
      </c>
      <c r="G20" s="23">
        <v>15173070.38</v>
      </c>
      <c r="H20" s="23">
        <v>4950884.92</v>
      </c>
      <c r="I20" s="23">
        <v>4950884.92</v>
      </c>
      <c r="J20" s="23">
        <v>739921.29</v>
      </c>
    </row>
    <row r="21" spans="5:10" ht="14.25">
      <c r="E21" s="22" t="s">
        <v>683</v>
      </c>
      <c r="F21" s="23">
        <v>3719400</v>
      </c>
      <c r="G21" s="23">
        <v>12526278.83</v>
      </c>
      <c r="H21" s="23">
        <v>3402673.04</v>
      </c>
      <c r="I21" s="23">
        <v>3402673.04</v>
      </c>
      <c r="J21" s="23">
        <v>38275.37</v>
      </c>
    </row>
    <row r="22" spans="4:10" ht="14.25">
      <c r="D22" s="22" t="s">
        <v>684</v>
      </c>
      <c r="E22" s="22" t="s">
        <v>540</v>
      </c>
      <c r="F22" s="23">
        <f>F23+F24+F25+F26</f>
        <v>2877960</v>
      </c>
      <c r="G22" s="23">
        <f>G23+G24+G25+G26</f>
        <v>4807756.74</v>
      </c>
      <c r="H22" s="23">
        <f>H23+H24+H25+H26</f>
        <v>971600.8099999999</v>
      </c>
      <c r="I22" s="23">
        <f>I23+I24+I25+I26</f>
        <v>971600.8099999999</v>
      </c>
      <c r="J22" s="23">
        <f>J23+J24+J25+J26</f>
        <v>7856.7</v>
      </c>
    </row>
    <row r="23" spans="5:10" ht="14.25">
      <c r="E23" s="22" t="s">
        <v>685</v>
      </c>
      <c r="F23" s="23">
        <v>2028460</v>
      </c>
      <c r="G23" s="23">
        <v>2882274.19</v>
      </c>
      <c r="H23" s="23">
        <v>336396.48</v>
      </c>
      <c r="I23" s="23">
        <v>336396.48</v>
      </c>
      <c r="J23" s="23">
        <v>0</v>
      </c>
    </row>
    <row r="24" spans="5:10" ht="14.25">
      <c r="E24" s="22" t="s">
        <v>686</v>
      </c>
      <c r="F24" s="23">
        <v>707500</v>
      </c>
      <c r="G24" s="23">
        <v>1783482.55</v>
      </c>
      <c r="H24" s="23">
        <v>584432.44</v>
      </c>
      <c r="I24" s="23">
        <v>584432.44</v>
      </c>
      <c r="J24" s="23">
        <v>7856.7</v>
      </c>
    </row>
    <row r="25" spans="5:10" ht="14.25">
      <c r="E25" s="22" t="s">
        <v>687</v>
      </c>
      <c r="F25" s="23">
        <v>142000</v>
      </c>
      <c r="G25" s="23">
        <v>142000</v>
      </c>
      <c r="H25" s="23">
        <v>50771.89</v>
      </c>
      <c r="I25" s="23">
        <v>50771.89</v>
      </c>
      <c r="J25" s="23">
        <v>0</v>
      </c>
    </row>
    <row r="26" spans="5:10" ht="14.25">
      <c r="E26" s="22" t="s">
        <v>688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689</v>
      </c>
      <c r="E27" s="22" t="s">
        <v>542</v>
      </c>
      <c r="F27" s="23">
        <v>2996753</v>
      </c>
      <c r="G27" s="23">
        <v>3672658.81</v>
      </c>
      <c r="H27" s="23">
        <v>118109.79</v>
      </c>
      <c r="I27" s="23">
        <v>118109.79</v>
      </c>
      <c r="J27" s="23">
        <v>0</v>
      </c>
    </row>
    <row r="28" spans="4:10" ht="14.25">
      <c r="D28" s="22" t="s">
        <v>690</v>
      </c>
      <c r="E28" s="22" t="s">
        <v>544</v>
      </c>
      <c r="F28" s="23">
        <f>F29+F30+F31</f>
        <v>5000</v>
      </c>
      <c r="G28" s="23">
        <f>G29+G30+G31</f>
        <v>5000</v>
      </c>
      <c r="H28" s="23">
        <f>H29+H30+H31</f>
        <v>0</v>
      </c>
      <c r="I28" s="23">
        <f>I29+I30+I31</f>
        <v>0</v>
      </c>
      <c r="J28" s="23">
        <f>J29+J30+J31</f>
        <v>0</v>
      </c>
    </row>
    <row r="29" spans="5:10" ht="14.25">
      <c r="E29" s="22" t="s">
        <v>691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5:10" ht="14.25">
      <c r="E30" s="22" t="s">
        <v>692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4.25">
      <c r="E31" s="22" t="s">
        <v>693</v>
      </c>
      <c r="F31" s="23">
        <v>5000</v>
      </c>
      <c r="G31" s="23">
        <v>5000</v>
      </c>
      <c r="H31" s="23">
        <v>0</v>
      </c>
      <c r="I31" s="23">
        <v>0</v>
      </c>
      <c r="J31" s="23">
        <v>0</v>
      </c>
    </row>
    <row r="32" spans="4:10" ht="14.25">
      <c r="D32" s="22" t="s">
        <v>694</v>
      </c>
      <c r="E32" s="22" t="s">
        <v>546</v>
      </c>
      <c r="F32" s="23">
        <v>133500</v>
      </c>
      <c r="G32" s="23">
        <v>135053.21</v>
      </c>
      <c r="H32" s="23">
        <v>27324.1</v>
      </c>
      <c r="I32" s="23">
        <v>27324.1</v>
      </c>
      <c r="J32" s="23">
        <v>0</v>
      </c>
    </row>
    <row r="33" spans="4:10" ht="14.25">
      <c r="D33" s="22" t="s">
        <v>695</v>
      </c>
      <c r="E33" s="22" t="s">
        <v>696</v>
      </c>
      <c r="F33" s="23">
        <v>2911951</v>
      </c>
      <c r="G33" s="23">
        <v>4370074.38</v>
      </c>
      <c r="H33" s="23">
        <v>1029251.05</v>
      </c>
      <c r="I33" s="23">
        <v>1028749.22</v>
      </c>
      <c r="J33" s="23">
        <v>0</v>
      </c>
    </row>
    <row r="34" spans="4:10" ht="14.25">
      <c r="D34" s="22" t="s">
        <v>697</v>
      </c>
      <c r="E34" s="22" t="s">
        <v>698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4:10" ht="14.25">
      <c r="D35" s="22" t="s">
        <v>699</v>
      </c>
      <c r="E35" s="22" t="s">
        <v>677</v>
      </c>
      <c r="F35" s="23">
        <v>5970438</v>
      </c>
      <c r="G35" s="23">
        <v>14975674.98</v>
      </c>
      <c r="H35" s="23">
        <v>1335181.17</v>
      </c>
      <c r="I35" s="23">
        <v>1335181.17</v>
      </c>
      <c r="J35" s="23">
        <v>0</v>
      </c>
    </row>
    <row r="36" spans="3:10" ht="14.25">
      <c r="C36" s="20" t="s">
        <v>700</v>
      </c>
      <c r="D36" s="20" t="s">
        <v>701</v>
      </c>
      <c r="E36" s="20"/>
      <c r="F36" s="21">
        <f>F37+F38+F39+F40+F41+F42+F43+F44</f>
        <v>1850716</v>
      </c>
      <c r="G36" s="21">
        <f>G37+G38+G39+G40+G41+G42+G43+G44</f>
        <v>4995357.71</v>
      </c>
      <c r="H36" s="21">
        <f>H37+H38+H39+H40+H41+H42+H43+H44</f>
        <v>1584381.1</v>
      </c>
      <c r="I36" s="21">
        <f>I37+I38+I39+I40+I41+I42+I43+I44</f>
        <v>1494008.1600000001</v>
      </c>
      <c r="J36" s="21">
        <f>J37+J38+J39+J40+J41+J42+J43+J44</f>
        <v>5414.75</v>
      </c>
    </row>
    <row r="37" spans="4:10" ht="14.25">
      <c r="D37" s="22" t="s">
        <v>702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4.25">
      <c r="D38" s="22" t="s">
        <v>703</v>
      </c>
      <c r="E38" s="22" t="s">
        <v>704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4.25">
      <c r="D39" s="22" t="s">
        <v>705</v>
      </c>
      <c r="E39" s="22" t="s">
        <v>706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4.25">
      <c r="D40" s="22" t="s">
        <v>707</v>
      </c>
      <c r="E40" s="22" t="s">
        <v>708</v>
      </c>
      <c r="F40" s="23">
        <v>1572000</v>
      </c>
      <c r="G40" s="23">
        <v>2864484.74</v>
      </c>
      <c r="H40" s="23">
        <v>832607.14</v>
      </c>
      <c r="I40" s="23">
        <v>832607.14</v>
      </c>
      <c r="J40" s="23">
        <v>5414.75</v>
      </c>
    </row>
    <row r="41" spans="4:10" ht="14.25">
      <c r="D41" s="22" t="s">
        <v>709</v>
      </c>
      <c r="E41" s="22" t="s">
        <v>710</v>
      </c>
      <c r="F41" s="23">
        <v>223716</v>
      </c>
      <c r="G41" s="23">
        <v>318580</v>
      </c>
      <c r="H41" s="23">
        <v>0</v>
      </c>
      <c r="I41" s="23">
        <v>0</v>
      </c>
      <c r="J41" s="23">
        <v>0</v>
      </c>
    </row>
    <row r="42" spans="4:10" ht="14.25">
      <c r="D42" s="22" t="s">
        <v>711</v>
      </c>
      <c r="E42" s="22" t="s">
        <v>712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713</v>
      </c>
      <c r="E43" s="22" t="s">
        <v>714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715</v>
      </c>
      <c r="E44" s="22" t="s">
        <v>716</v>
      </c>
      <c r="F44" s="23">
        <v>55000</v>
      </c>
      <c r="G44" s="23">
        <v>1812292.97</v>
      </c>
      <c r="H44" s="23">
        <v>751773.96</v>
      </c>
      <c r="I44" s="23">
        <v>661401.02</v>
      </c>
      <c r="J44" s="23">
        <v>0</v>
      </c>
    </row>
    <row r="45" spans="3:10" ht="14.25">
      <c r="C45" s="20" t="s">
        <v>348</v>
      </c>
      <c r="D45" s="20" t="s">
        <v>717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4.25">
      <c r="D46" s="22" t="s">
        <v>350</v>
      </c>
      <c r="E46" s="22" t="s">
        <v>718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719</v>
      </c>
      <c r="D47" s="20" t="s">
        <v>720</v>
      </c>
      <c r="E47" s="20"/>
      <c r="F47" s="21">
        <f>F48+F49+F50+F55+F56+F60+F61+F62</f>
        <v>20000</v>
      </c>
      <c r="G47" s="21">
        <f>G48+G49+G50+G55+G56+G60+G61+G62</f>
        <v>149302.5</v>
      </c>
      <c r="H47" s="21">
        <f>H48+H49+H50+H55+H56+H60+H61+H62</f>
        <v>50159.85</v>
      </c>
      <c r="I47" s="21">
        <f>I48+I49+I50+I55+I56+I60+I61+I62</f>
        <v>50159.85</v>
      </c>
      <c r="J47" s="21">
        <f>J48+J49+J50+J55+J56+J60+J61+J62</f>
        <v>5944.13</v>
      </c>
    </row>
    <row r="48" spans="4:10" ht="14.25">
      <c r="D48" s="22" t="s">
        <v>354</v>
      </c>
      <c r="E48" s="22" t="s">
        <v>536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721</v>
      </c>
      <c r="E49" s="22" t="s">
        <v>538</v>
      </c>
      <c r="F49" s="23">
        <v>20000</v>
      </c>
      <c r="G49" s="23">
        <v>20000</v>
      </c>
      <c r="H49" s="23">
        <v>17124.96</v>
      </c>
      <c r="I49" s="23">
        <v>17124.96</v>
      </c>
      <c r="J49" s="23">
        <v>0</v>
      </c>
    </row>
    <row r="50" spans="4:10" ht="14.25">
      <c r="D50" s="22" t="s">
        <v>722</v>
      </c>
      <c r="E50" s="22" t="s">
        <v>540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4.25">
      <c r="E51" s="22" t="s">
        <v>723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724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725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726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4.25">
      <c r="D55" s="22" t="s">
        <v>727</v>
      </c>
      <c r="E55" s="22" t="s">
        <v>542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728</v>
      </c>
      <c r="E56" s="22" t="s">
        <v>544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4.25">
      <c r="E57" s="22" t="s">
        <v>729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730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731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732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4.25">
      <c r="D61" s="22" t="s">
        <v>733</v>
      </c>
      <c r="E61" s="22" t="s">
        <v>696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734</v>
      </c>
      <c r="E62" s="22" t="s">
        <v>677</v>
      </c>
      <c r="F62" s="23">
        <v>0</v>
      </c>
      <c r="G62" s="23">
        <v>129302.5</v>
      </c>
      <c r="H62" s="23">
        <v>33034.89</v>
      </c>
      <c r="I62" s="23">
        <v>33034.89</v>
      </c>
      <c r="J62" s="23">
        <v>5944.13</v>
      </c>
    </row>
    <row r="63" spans="3:10" ht="14.25">
      <c r="C63" s="20" t="s">
        <v>735</v>
      </c>
      <c r="D63" s="20" t="s">
        <v>736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4.25">
      <c r="D64" s="22" t="s">
        <v>737</v>
      </c>
      <c r="E64" s="22" t="s">
        <v>738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739</v>
      </c>
      <c r="E65" s="22" t="s">
        <v>740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741</v>
      </c>
      <c r="E66" s="22" t="s">
        <v>677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4.25">
      <c r="B67" s="18" t="s">
        <v>356</v>
      </c>
      <c r="C67" s="18" t="s">
        <v>357</v>
      </c>
      <c r="D67" s="18"/>
      <c r="E67" s="18"/>
      <c r="F67" s="19">
        <f>F68+F76+F84+F88+F96+F99+F102</f>
        <v>9917215</v>
      </c>
      <c r="G67" s="19">
        <f>G68+G76+G84+G88+G96+G99+G102</f>
        <v>44593630.56</v>
      </c>
      <c r="H67" s="19">
        <f>H68+H76+H84+H88+H96+H99+H102</f>
        <v>2624842.95</v>
      </c>
      <c r="I67" s="19">
        <f>I68+I76+I84+I88+I96+I99+I102</f>
        <v>2624842.95</v>
      </c>
      <c r="J67" s="19">
        <f>J68+J76+J84+J88+J96+J99+J102</f>
        <v>316931.86</v>
      </c>
    </row>
    <row r="68" spans="3:10" ht="14.25">
      <c r="C68" s="20" t="s">
        <v>358</v>
      </c>
      <c r="D68" s="20" t="s">
        <v>658</v>
      </c>
      <c r="E68" s="20"/>
      <c r="F68" s="21">
        <f>F69+F70+F71+F72+F73+F74+F75</f>
        <v>0</v>
      </c>
      <c r="G68" s="21">
        <f>G69+G70+G71+G72+G73+G74+G75</f>
        <v>17725500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4.25">
      <c r="D69" s="22" t="s">
        <v>359</v>
      </c>
      <c r="E69" s="22" t="s">
        <v>742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4.2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4.25">
      <c r="D72" s="22" t="s">
        <v>363</v>
      </c>
      <c r="E72" s="22" t="s">
        <v>743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4.2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4.25">
      <c r="D75" s="22" t="s">
        <v>366</v>
      </c>
      <c r="E75" s="22" t="s">
        <v>166</v>
      </c>
      <c r="F75" s="23">
        <v>0</v>
      </c>
      <c r="G75" s="23">
        <v>17725500</v>
      </c>
      <c r="H75" s="23">
        <v>0</v>
      </c>
      <c r="I75" s="23">
        <v>0</v>
      </c>
      <c r="J75" s="23">
        <v>0</v>
      </c>
    </row>
    <row r="76" spans="3:10" ht="14.25">
      <c r="C76" s="20" t="s">
        <v>367</v>
      </c>
      <c r="D76" s="20" t="s">
        <v>660</v>
      </c>
      <c r="E76" s="20"/>
      <c r="F76" s="21">
        <f>F77+F78+F79+F80+F81+F82+F83</f>
        <v>0</v>
      </c>
      <c r="G76" s="21">
        <f>G77+G78+G79+G80+G81+G82+G83</f>
        <v>521448.31</v>
      </c>
      <c r="H76" s="21">
        <f>H77+H78+H79+H80+H81+H82+H83</f>
        <v>81890.38</v>
      </c>
      <c r="I76" s="21">
        <f>I77+I78+I79+I80+I81+I82+I83</f>
        <v>81890.38</v>
      </c>
      <c r="J76" s="21">
        <f>J77+J78+J79+J80+J81+J82+J83</f>
        <v>0</v>
      </c>
    </row>
    <row r="77" spans="4:10" ht="14.2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370</v>
      </c>
      <c r="E79" s="22" t="s">
        <v>173</v>
      </c>
      <c r="F79" s="23">
        <v>0</v>
      </c>
      <c r="G79" s="23">
        <v>521448.31</v>
      </c>
      <c r="H79" s="23">
        <v>81890.38</v>
      </c>
      <c r="I79" s="23">
        <v>81890.38</v>
      </c>
      <c r="J79" s="23">
        <v>0</v>
      </c>
    </row>
    <row r="80" spans="4:10" ht="14.2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4.2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4.2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4.25">
      <c r="C84" s="20" t="s">
        <v>375</v>
      </c>
      <c r="D84" s="20" t="s">
        <v>662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4.25">
      <c r="D85" s="22" t="s">
        <v>376</v>
      </c>
      <c r="E85" s="22" t="s">
        <v>744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4.2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382</v>
      </c>
      <c r="D88" s="20" t="s">
        <v>664</v>
      </c>
      <c r="E88" s="20"/>
      <c r="F88" s="21">
        <f>F89+F90+F91+F92+F93+F94+F95</f>
        <v>7836943</v>
      </c>
      <c r="G88" s="21">
        <f>G89+G90+G91+G92+G93+G94+G95</f>
        <v>18239617.64</v>
      </c>
      <c r="H88" s="21">
        <f>H89+H90+H91+H92+H93+H94+H95</f>
        <v>2160546.5300000003</v>
      </c>
      <c r="I88" s="21">
        <f>I89+I90+I91+I92+I93+I94+I95</f>
        <v>2160546.5300000003</v>
      </c>
      <c r="J88" s="21">
        <f>J89+J90+J91+J92+J93+J94+J95</f>
        <v>316931.86</v>
      </c>
    </row>
    <row r="89" spans="4:10" ht="14.2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384</v>
      </c>
      <c r="E90" s="22" t="s">
        <v>156</v>
      </c>
      <c r="F90" s="23">
        <v>2167943</v>
      </c>
      <c r="G90" s="23">
        <v>6334332.59</v>
      </c>
      <c r="H90" s="23">
        <v>1117588.75</v>
      </c>
      <c r="I90" s="23">
        <v>1117588.75</v>
      </c>
      <c r="J90" s="23">
        <v>316931.86</v>
      </c>
    </row>
    <row r="91" spans="4:10" ht="14.25">
      <c r="D91" s="22" t="s">
        <v>385</v>
      </c>
      <c r="E91" s="22" t="s">
        <v>745</v>
      </c>
      <c r="F91" s="23">
        <v>4656000</v>
      </c>
      <c r="G91" s="23">
        <v>5843019.53</v>
      </c>
      <c r="H91" s="23">
        <v>1042957.78</v>
      </c>
      <c r="I91" s="23">
        <v>1042957.78</v>
      </c>
      <c r="J91" s="23">
        <v>0</v>
      </c>
    </row>
    <row r="92" spans="4:10" ht="14.25">
      <c r="D92" s="22" t="s">
        <v>386</v>
      </c>
      <c r="E92" s="22" t="s">
        <v>197</v>
      </c>
      <c r="F92" s="23">
        <v>1013000</v>
      </c>
      <c r="G92" s="23">
        <v>6062265.52</v>
      </c>
      <c r="H92" s="23">
        <v>0</v>
      </c>
      <c r="I92" s="23">
        <v>0</v>
      </c>
      <c r="J92" s="23">
        <v>0</v>
      </c>
    </row>
    <row r="93" spans="4:10" ht="14.2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4.25">
      <c r="D94" s="22" t="s">
        <v>388</v>
      </c>
      <c r="E94" s="22" t="s">
        <v>746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389</v>
      </c>
      <c r="E95" s="22" t="s">
        <v>747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4.25">
      <c r="C96" s="20" t="s">
        <v>390</v>
      </c>
      <c r="D96" s="20" t="s">
        <v>255</v>
      </c>
      <c r="E96" s="20"/>
      <c r="F96" s="21">
        <f>F97+F98</f>
        <v>480000</v>
      </c>
      <c r="G96" s="21">
        <f>G97+G98</f>
        <v>848350</v>
      </c>
      <c r="H96" s="21">
        <f>H97+H98</f>
        <v>0</v>
      </c>
      <c r="I96" s="21">
        <f>I97+I98</f>
        <v>0</v>
      </c>
      <c r="J96" s="21">
        <f>J97+J98</f>
        <v>0</v>
      </c>
    </row>
    <row r="97" spans="4:10" ht="14.25">
      <c r="D97" s="22" t="s">
        <v>391</v>
      </c>
      <c r="E97" s="22" t="s">
        <v>207</v>
      </c>
      <c r="F97" s="23">
        <v>380000</v>
      </c>
      <c r="G97" s="23">
        <v>310350</v>
      </c>
      <c r="H97" s="23">
        <v>0</v>
      </c>
      <c r="I97" s="23">
        <v>0</v>
      </c>
      <c r="J97" s="23">
        <v>0</v>
      </c>
    </row>
    <row r="98" spans="4:10" ht="14.25">
      <c r="D98" s="22" t="s">
        <v>392</v>
      </c>
      <c r="E98" s="22" t="s">
        <v>209</v>
      </c>
      <c r="F98" s="23">
        <v>100000</v>
      </c>
      <c r="G98" s="23">
        <v>538000</v>
      </c>
      <c r="H98" s="23">
        <v>0</v>
      </c>
      <c r="I98" s="23">
        <v>0</v>
      </c>
      <c r="J98" s="23">
        <v>0</v>
      </c>
    </row>
    <row r="99" spans="3:10" ht="14.25">
      <c r="C99" s="20" t="s">
        <v>393</v>
      </c>
      <c r="D99" s="20" t="s">
        <v>665</v>
      </c>
      <c r="E99" s="20"/>
      <c r="F99" s="21">
        <f>F100+F101</f>
        <v>1600272</v>
      </c>
      <c r="G99" s="21">
        <f>G100+G101</f>
        <v>7258714.61</v>
      </c>
      <c r="H99" s="21">
        <f>H100+H101</f>
        <v>382406.04</v>
      </c>
      <c r="I99" s="21">
        <f>I100+I101</f>
        <v>382406.04</v>
      </c>
      <c r="J99" s="21">
        <f>J100+J101</f>
        <v>0</v>
      </c>
    </row>
    <row r="100" spans="4:10" ht="14.25">
      <c r="D100" s="22" t="s">
        <v>394</v>
      </c>
      <c r="E100" s="22" t="s">
        <v>213</v>
      </c>
      <c r="F100" s="23">
        <v>0</v>
      </c>
      <c r="G100" s="23">
        <v>5621442.61</v>
      </c>
      <c r="H100" s="23">
        <v>375406.04</v>
      </c>
      <c r="I100" s="23">
        <v>375406.04</v>
      </c>
      <c r="J100" s="23">
        <v>0</v>
      </c>
    </row>
    <row r="101" spans="4:10" ht="14.25">
      <c r="D101" s="22" t="s">
        <v>395</v>
      </c>
      <c r="E101" s="22" t="s">
        <v>748</v>
      </c>
      <c r="F101" s="23">
        <v>1600272</v>
      </c>
      <c r="G101" s="23">
        <v>1637272</v>
      </c>
      <c r="H101" s="23">
        <v>7000</v>
      </c>
      <c r="I101" s="23">
        <v>7000</v>
      </c>
      <c r="J101" s="23">
        <v>0</v>
      </c>
    </row>
    <row r="102" spans="3:10" ht="14.25">
      <c r="C102" s="20" t="s">
        <v>396</v>
      </c>
      <c r="D102" s="20" t="s">
        <v>666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4.25">
      <c r="D103" s="22" t="s">
        <v>397</v>
      </c>
      <c r="E103" s="22" t="s">
        <v>666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4.25">
      <c r="B104" s="18" t="s">
        <v>402</v>
      </c>
      <c r="C104" s="18" t="s">
        <v>403</v>
      </c>
      <c r="D104" s="18"/>
      <c r="E104" s="18"/>
      <c r="F104" s="19">
        <f>F105+F108+F111+F116+F121+F124+F131</f>
        <v>750000</v>
      </c>
      <c r="G104" s="19">
        <f>G105+G108+G111+G116+G121+G124+G131</f>
        <v>819650</v>
      </c>
      <c r="H104" s="19">
        <f>H105+H108+H111+H116+H121+H124+H131</f>
        <v>819650</v>
      </c>
      <c r="I104" s="19">
        <f>I105+I108+I111+I116+I121+I124+I131</f>
        <v>819650</v>
      </c>
      <c r="J104" s="19">
        <f>J105+J108+J111+J116+J121+J124+J131</f>
        <v>0</v>
      </c>
    </row>
    <row r="105" spans="3:10" ht="14.25">
      <c r="C105" s="20" t="s">
        <v>404</v>
      </c>
      <c r="D105" s="20" t="s">
        <v>749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4.2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410</v>
      </c>
      <c r="D108" s="20" t="s">
        <v>750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4.2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4.25">
      <c r="C111" s="20" t="s">
        <v>414</v>
      </c>
      <c r="D111" s="20" t="s">
        <v>751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4.2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4.2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4.25">
      <c r="E114" s="22" t="s">
        <v>752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4.2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4.25">
      <c r="C116" s="20" t="s">
        <v>420</v>
      </c>
      <c r="D116" s="20" t="s">
        <v>753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4.2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4.25">
      <c r="E119" s="22" t="s">
        <v>754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426</v>
      </c>
      <c r="D121" s="20" t="s">
        <v>755</v>
      </c>
      <c r="E121" s="20"/>
      <c r="F121" s="21">
        <f>F122+F123</f>
        <v>750000</v>
      </c>
      <c r="G121" s="21">
        <f>G122+G123</f>
        <v>819650</v>
      </c>
      <c r="H121" s="21">
        <f>H122+H123</f>
        <v>819650</v>
      </c>
      <c r="I121" s="21">
        <f>I122+I123</f>
        <v>819650</v>
      </c>
      <c r="J121" s="21">
        <f>J122+J123</f>
        <v>0</v>
      </c>
    </row>
    <row r="122" spans="4:10" ht="14.25">
      <c r="D122" s="22" t="s">
        <v>428</v>
      </c>
      <c r="E122" s="22" t="s">
        <v>407</v>
      </c>
      <c r="F122" s="23">
        <v>750000</v>
      </c>
      <c r="G122" s="23">
        <v>819650</v>
      </c>
      <c r="H122" s="23">
        <v>819650</v>
      </c>
      <c r="I122" s="23">
        <v>819650</v>
      </c>
      <c r="J122" s="23">
        <v>0</v>
      </c>
    </row>
    <row r="123" spans="4:10" ht="14.2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4.25">
      <c r="C124" s="20" t="s">
        <v>430</v>
      </c>
      <c r="D124" s="20" t="s">
        <v>756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4.25">
      <c r="D125" s="22" t="s">
        <v>432</v>
      </c>
      <c r="E125" s="22" t="s">
        <v>757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4.2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4.2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4.25">
      <c r="D128" s="22" t="s">
        <v>436</v>
      </c>
      <c r="E128" s="22" t="s">
        <v>758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4.2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4.2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4.25">
      <c r="C131" s="20" t="s">
        <v>440</v>
      </c>
      <c r="D131" s="20" t="s">
        <v>759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4.25">
      <c r="D132" s="22" t="s">
        <v>442</v>
      </c>
      <c r="E132" s="22" t="s">
        <v>760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761</v>
      </c>
      <c r="E133" s="22" t="s">
        <v>762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763</v>
      </c>
      <c r="E134" s="22" t="s">
        <v>764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4.25">
      <c r="E135" s="22" t="s">
        <v>765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766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4.25">
      <c r="E137" s="22" t="s">
        <v>767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4.25">
      <c r="B138" s="18" t="s">
        <v>448</v>
      </c>
      <c r="C138" s="18" t="s">
        <v>449</v>
      </c>
      <c r="D138" s="18"/>
      <c r="E138" s="18"/>
      <c r="F138" s="19">
        <f>F139+F141+F143+F146</f>
        <v>13320818</v>
      </c>
      <c r="G138" s="19">
        <f>G139+G141+G143+G146</f>
        <v>12701852.54</v>
      </c>
      <c r="H138" s="19">
        <f>H139+H141+H143+H146</f>
        <v>3076340.8</v>
      </c>
      <c r="I138" s="19">
        <f>I139+I141+I143+I146</f>
        <v>3076340.8</v>
      </c>
      <c r="J138" s="19">
        <f>J139+J141+J143+J146</f>
        <v>0</v>
      </c>
    </row>
    <row r="139" spans="3:10" ht="14.25">
      <c r="C139" s="20" t="s">
        <v>450</v>
      </c>
      <c r="D139" s="20" t="s">
        <v>768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4.25">
      <c r="D140" s="22" t="s">
        <v>452</v>
      </c>
      <c r="E140" s="22" t="s">
        <v>636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454</v>
      </c>
      <c r="D141" s="20" t="s">
        <v>769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4.25">
      <c r="D142" s="22" t="s">
        <v>456</v>
      </c>
      <c r="E142" s="22" t="s">
        <v>640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4.25">
      <c r="C143" s="20" t="s">
        <v>458</v>
      </c>
      <c r="D143" s="20" t="s">
        <v>770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4.25">
      <c r="D144" s="22" t="s">
        <v>460</v>
      </c>
      <c r="E144" s="22" t="s">
        <v>771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462</v>
      </c>
      <c r="E145" s="22" t="s">
        <v>772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463</v>
      </c>
      <c r="D146" s="20" t="s">
        <v>773</v>
      </c>
      <c r="E146" s="20"/>
      <c r="F146" s="21">
        <f>F147+F148</f>
        <v>13320818</v>
      </c>
      <c r="G146" s="21">
        <f>G147+G148</f>
        <v>12701852.54</v>
      </c>
      <c r="H146" s="21">
        <f>H147+H148</f>
        <v>3076340.8</v>
      </c>
      <c r="I146" s="21">
        <f>I147+I148</f>
        <v>3076340.8</v>
      </c>
      <c r="J146" s="21">
        <f>J147+J148</f>
        <v>0</v>
      </c>
    </row>
    <row r="147" spans="4:10" ht="14.25">
      <c r="D147" s="22" t="s">
        <v>465</v>
      </c>
      <c r="E147" s="22" t="s">
        <v>771</v>
      </c>
      <c r="F147" s="23">
        <v>2290475</v>
      </c>
      <c r="G147" s="23">
        <v>2290475</v>
      </c>
      <c r="H147" s="23">
        <v>0</v>
      </c>
      <c r="I147" s="23">
        <v>0</v>
      </c>
      <c r="J147" s="23">
        <v>0</v>
      </c>
    </row>
    <row r="148" spans="4:10" ht="14.25">
      <c r="D148" s="22" t="s">
        <v>466</v>
      </c>
      <c r="E148" s="22" t="s">
        <v>772</v>
      </c>
      <c r="F148" s="23">
        <v>11030343</v>
      </c>
      <c r="G148" s="23">
        <v>10411377.54</v>
      </c>
      <c r="H148" s="23">
        <v>3076340.8</v>
      </c>
      <c r="I148" s="23">
        <v>3076340.8</v>
      </c>
      <c r="J148" s="23">
        <v>0</v>
      </c>
    </row>
    <row r="149" spans="5:10" ht="14.25">
      <c r="E149" s="18" t="s">
        <v>308</v>
      </c>
      <c r="F149" s="19">
        <f>F10+F67+F104+F138</f>
        <v>60658685</v>
      </c>
      <c r="G149" s="19">
        <f>G10+G67+G104+G138</f>
        <v>169096563.6</v>
      </c>
      <c r="H149" s="19">
        <f>H10+H67+H104+H138</f>
        <v>35509807.72</v>
      </c>
      <c r="I149" s="19">
        <f>I10+I67+I104+I138</f>
        <v>34964043.05</v>
      </c>
      <c r="J149" s="19">
        <f>J10+J67+J104+J138</f>
        <v>1647828.6599999997</v>
      </c>
    </row>
    <row r="150" ht="14.25"/>
    <row r="151" ht="14.25"/>
    <row r="152" ht="14.25"/>
    <row r="153" ht="14.25"/>
    <row r="154" ht="14.25"/>
    <row r="155" ht="14.25"/>
  </sheetData>
  <sheetProtection selectLockedCells="1" selectUnlockedCells="1"/>
  <mergeCells count="12">
    <mergeCell ref="A2:I2"/>
    <mergeCell ref="A3:I3"/>
    <mergeCell ref="A4:E4"/>
    <mergeCell ref="F4:G4"/>
    <mergeCell ref="A5:E5"/>
    <mergeCell ref="A6:E6"/>
    <mergeCell ref="A8:E8"/>
    <mergeCell ref="F8:I8"/>
    <mergeCell ref="C10:E10"/>
    <mergeCell ref="C67:E67"/>
    <mergeCell ref="C104:E104"/>
    <mergeCell ref="C138:E1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213</cp:keywords>
  <dc:description/>
  <cp:lastModifiedBy/>
  <dcterms:modified xsi:type="dcterms:W3CDTF">2024-01-10T08:03:19Z</dcterms:modified>
  <cp:category/>
  <cp:version/>
  <cp:contentType/>
  <cp:contentStatus/>
  <cp:revision>2</cp:revision>
</cp:coreProperties>
</file>