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<sst xmlns="http://schemas.openxmlformats.org/spreadsheetml/2006/main" count="1132" uniqueCount="773">
  <si>
    <t xml:space="preserve">EXPEDIENTE DE EJECUCIÓN TRIMESTRAL                                                                                                                                      </t>
  </si>
  <si>
    <t>Desglose de los ingresos corrientes</t>
  </si>
  <si>
    <t>Entidad</t>
  </si>
  <si>
    <t>DONOSTIAKO UDAL INFORMATIKA ZENTRUA</t>
  </si>
  <si>
    <t>Ejercicio</t>
  </si>
  <si>
    <t>2023</t>
  </si>
  <si>
    <t>Trimestre</t>
  </si>
  <si>
    <t>Trimestre 4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</si>
  <si>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</si>
  <si>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</si>
  <si>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</si>
  <si>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</si>
  <si>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</si>
  <si>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</si>
  <si>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</si>
  <si>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</si>
  <si>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</si>
  <si>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</si>
  <si>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</si>
  <si>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</si>
  <si>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</si>
  <si>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</si>
  <si>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</si>
  <si>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</si>
  <si>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</si>
  <si>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</si>
  <si>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</si>
  <si>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</si>
  <si>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</si>
  <si>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</si>
  <si>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</si>
  <si>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</si>
  <si>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</si>
  <si>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</si>
  <si>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</si>
  <si>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</si>
  <si>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</si>
  <si>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</si>
  <si>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</si>
  <si>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</si>
  <si>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</si>
  <si>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</si>
  <si>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</si>
  <si>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</si>
  <si>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</si>
  <si>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</si>
  <si>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</si>
  <si>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</si>
  <si>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</si>
  <si>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</si>
  <si>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</si>
  <si>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</si>
  <si>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</si>
  <si>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</si>
  <si>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</si>
  <si>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</si>
  <si>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</si>
  <si>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</si>
  <si>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</si>
  <si>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</si>
  <si>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</si>
  <si>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</si>
  <si>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</si>
  <si>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</si>
  <si>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</si>
  <si>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</si>
  <si>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</si>
  <si>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</si>
  <si>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</si>
  <si>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</si>
  <si>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</si>
  <si>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</si>
  <si>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</si>
  <si>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</si>
  <si>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</si>
  <si>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</si>
  <si>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</si>
  <si>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</si>
  <si>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</si>
  <si>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</si>
  <si>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</si>
  <si>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</si>
  <si>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</si>
  <si>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</si>
  <si>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</si>
  <si>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</si>
  <si>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</si>
  <si>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</si>
  <si>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</si>
  <si>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</si>
  <si>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</si>
  <si>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</si>
  <si>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</si>
  <si>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</si>
  <si>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</si>
  <si>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</si>
  <si>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</si>
  <si>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</si>
  <si>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</si>
  <si>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</si>
  <si>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</si>
  <si>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</si>
  <si>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</si>
  <si>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</si>
  <si>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</si>
  <si>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</si>
  <si>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</si>
  <si>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</si>
  <si>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</si>
  <si>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</si>
  <si>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</si>
  <si>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</si>
  <si>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</si>
  <si>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</si>
  <si>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</si>
  <si>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</si>
  <si>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</si>
  <si>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</si>
  <si>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</si>
  <si>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</si>
  <si>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</si>
  <si>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</si>
  <si>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</si>
  <si>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</si>
  <si>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</si>
  <si>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</si>
  <si>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</si>
  <si>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</si>
  <si>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</si>
  <si>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</si>
  <si>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</si>
  <si>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</si>
  <si>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</si>
  <si>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</si>
  <si>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</si>
  <si>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</si>
  <si>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</si>
  <si>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</si>
  <si>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</si>
  <si>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</si>
  <si>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</si>
  <si>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</si>
  <si>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</si>
  <si>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</si>
  <si>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</si>
  <si>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</si>
  <si>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</si>
  <si>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</si>
  <si>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</si>
  <si>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</si>
  <si>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</si>
  <si>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</si>
  <si>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</si>
  <si>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</si>
  <si>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</si>
  <si>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</si>
  <si>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</si>
  <si>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</si>
  <si>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</si>
  <si>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</si>
  <si>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</si>
  <si>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</si>
  <si>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</si>
  <si>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</si>
  <si>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</si>
  <si>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</si>
  <si>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</si>
  <si>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</si>
  <si>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</si>
  <si>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</si>
  <si>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</si>
  <si>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</si>
  <si>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</si>
  <si>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</si>
  <si>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</si>
  <si>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</si>
  <si>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</si>
  <si>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</si>
  <si>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</si>
  <si>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</si>
  <si>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</si>
  <si>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</si>
  <si>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</si>
  <si>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</si>
  <si>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</si>
  <si>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</si>
  <si>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</si>
  <si>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</si>
  <si>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</si>
  <si>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</si>
  <si>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</si>
  <si>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</si>
  <si>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</si>
  <si>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</si>
  <si>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</si>
  <si>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</si>
  <si>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</si>
  <si>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</si>
  <si>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</si>
  <si>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</si>
  <si>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</si>
  <si>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</si>
  <si>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</si>
  <si>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</si>
  <si>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</si>
  <si>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</si>
  <si>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</si>
  <si>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</si>
  <si>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</si>
  <si>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</si>
  <si>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</si>
  <si>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</si>
  <si>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</si>
  <si>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</si>
  <si>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</si>
  <si>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</si>
  <si>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</si>
  <si>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</si>
  <si>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</si>
  <si>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</si>
  <si>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</si>
  <si>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</si>
  <si>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</si>
  <si>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</si>
  <si>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</si>
  <si>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</si>
  <si>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</si>
  <si>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</si>
  <si>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</si>
  <si>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</si>
  <si>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</si>
  <si>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</si>
  <si>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</si>
  <si>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</si>
  <si>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</si>
  <si>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</si>
  <si>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</si>
  <si>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</si>
  <si>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</si>
  <si>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</si>
  <si>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</si>
  <si>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</si>
  <si>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</si>
  <si>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</si>
  <si>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</si>
  <si>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</si>
  <si>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</si>
  <si>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</si>
  <si>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</si>
  <si>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</si>
  <si>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</si>
  <si>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</si>
  <si>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</si>
  <si>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</si>
  <si>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</si>
  <si>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</si>
  <si>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</si>
  <si>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</si>
  <si>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</si>
  <si>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</si>
  <si>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</si>
  <si>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</si>
  <si>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</si>
  <si>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</si>
  <si>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</si>
  <si>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</si>
  <si>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</si>
  <si>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</si>
  <si>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</si>
  <si>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</si>
  <si>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</si>
  <si>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</si>
  <si>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</si>
  <si>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</si>
  <si>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</si>
  <si>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</si>
  <si>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</si>
  <si>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</si>
  <si>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</si>
  <si>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</si>
  <si>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</si>
  <si>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</si>
  <si>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</si>
  <si>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</si>
  <si>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</si>
  <si>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</si>
  <si>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</si>
  <si>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</si>
  <si>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</si>
  <si>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</si>
  <si>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</si>
  <si>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</si>
  <si>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</si>
  <si>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</si>
  <si>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</si>
  <si>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</si>
  <si>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</si>
  <si>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</si>
  <si>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</si>
  <si>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</si>
  <si>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</si>
  <si>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</si>
  <si>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</si>
  <si>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</si>
  <si>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</si>
  <si>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</si>
  <si>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</si>
  <si>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</si>
  <si>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</si>
  <si>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</si>
  <si>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</si>
  <si>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</si>
  <si>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</si>
  <si>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</si>
  <si>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</si>
  <si>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</si>
  <si>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</si>
  <si>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</si>
  <si>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</si>
  <si>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</si>
  <si>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</si>
  <si>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</si>
  <si>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</si>
  <si>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</si>
  <si>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</si>
  <si>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</si>
  <si>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</si>
  <si>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</si>
  <si>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</si>
  <si>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</si>
  <si>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</si>
  <si>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</si>
  <si>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</si>
  <si>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</si>
  <si>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</si>
  <si>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</si>
  <si>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</si>
  <si>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</si>
  <si>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</si>
  <si>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</si>
  <si>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</si>
  <si>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</si>
  <si>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</si>
  <si>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</si>
  <si>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</si>
  <si>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</si>
  <si>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</si>
  <si>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</si>
  <si>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</si>
  <si>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</si>
  <si>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</si>
  <si>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</si>
  <si>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</si>
  <si>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</si>
  <si>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</si>
  <si>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</si>
  <si>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</si>
  <si>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</si>
  <si>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</si>
  <si>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</si>
  <si>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</si>
  <si>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</si>
  <si>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</si>
  <si>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</si>
  <si>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</si>
  <si>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</si>
  <si>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</si>
  <si>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</si>
  <si>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</si>
  <si>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</si>
  <si>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</si>
  <si>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</si>
  <si>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</si>
  <si>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</si>
  <si>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</si>
  <si>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</si>
  <si>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</si>
  <si>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</si>
  <si>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</si>
  <si>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</si>
  <si>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</si>
  <si>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</si>
  <si>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</si>
  <si>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</si>
  <si>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</si>
  <si>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</si>
  <si>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</si>
  <si>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</si>
  <si>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</si>
  <si>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</si>
  <si>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</si>
  <si>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</si>
  <si>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</si>
  <si>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</si>
  <si>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</si>
  <si>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</si>
  <si>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</si>
  <si>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</si>
  <si>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</si>
  <si>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</si>
  <si>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</si>
  <si>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</si>
  <si>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</si>
  <si>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</si>
  <si>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</si>
  <si>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</si>
  <si>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</si>
  <si>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</si>
  <si>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</si>
  <si>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</si>
  <si>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</si>
  <si>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</si>
  <si>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</si>
  <si>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</si>
  <si>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</si>
  <si>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</si>
  <si>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</si>
  <si>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</si>
  <si>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</si>
  <si>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</si>
  <si>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</si>
  <si>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</si>
  <si>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</si>
  <si>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</si>
  <si>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</si>
  <si>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</si>
  <si>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</si>
  <si>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</si>
  <si>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</si>
  <si>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</si>
  <si>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</si>
  <si>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</si>
  <si>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</si>
  <si>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</si>
  <si>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</si>
  <si>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</si>
  <si>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</si>
  <si>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</si>
  <si>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</si>
  <si>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</si>
  <si>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</si>
  <si>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</si>
  <si>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</si>
  <si>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RT para gastos generales</t>
  </si>
  <si>
    <t>87002: RT gastos con financiación afectada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</si>
  <si>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</si>
  <si>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</si>
  <si>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</si>
  <si>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</si>
  <si>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</si>
  <si>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</si>
  <si>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</si>
  <si>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</si>
  <si>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</si>
  <si>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</si>
  <si>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</si>
  <si>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</si>
  <si>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</si>
  <si>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</si>
  <si>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</si>
  <si>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</si>
  <si>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</si>
  <si>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</si>
  <si>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</si>
  <si>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</si>
  <si>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</si>
  <si>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</si>
  <si>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>Desglose de los gastos corrientes</t>
  </si>
  <si>
    <t xml:space="preserve">(euros) </t>
  </si>
  <si>
    <t>Desglose de los Gastos Corrientes</t>
  </si>
  <si>
    <t>Estimación Créditos definitivos al final de ejercicio (1)</t>
  </si>
  <si>
    <t>Obligaciones
Reconocidas Netas (2)</t>
  </si>
  <si>
    <t>Pagos Líquidos (2)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</si>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</sst>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  <col min="12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6"/>
      <c r="B9" s="16"/>
      <c r="C9" s="16"/>
      <c r="D9" s="16"/>
      <c r="E9" s="16"/>
      <c r="F9" s="17">
        <f>CONCATENATE("Previsiones Iniciales Presupuesto ",F5)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0</v>
      </c>
      <c r="G31" s="19">
        <f>G32+G34+G65+G85+G89+G92+G94</f>
        <v>0</v>
      </c>
      <c r="H31" s="19">
        <f>H32+H34+H65+H85+H89+H92+H94</f>
        <v>5486.21</v>
      </c>
      <c r="I31" s="19">
        <f>I32+I34+I65+I85+I89+I92+I94</f>
        <v>5486.21</v>
      </c>
      <c r="J31" s="19">
        <f>J32+J34+J65+J85+J89+J92+J94</f>
        <v>0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0</v>
      </c>
      <c r="G85" s="21">
        <f>G86+G87+G88</f>
        <v>0</v>
      </c>
      <c r="H85" s="21">
        <f>H86+H87+H88</f>
        <v>0</v>
      </c>
      <c r="I85" s="21">
        <f>I86+I87+I88</f>
        <v>0</v>
      </c>
      <c r="J85" s="21">
        <f>J86+J87+J88</f>
        <v>0</v>
      </c>
    </row>
    <row r="86" spans="4:10" ht="14.25">
      <c r="D86" s="22" t="s">
        <v>115</v>
      </c>
      <c r="E86" s="22" t="s">
        <v>116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0</v>
      </c>
      <c r="I92" s="21">
        <f>I93</f>
        <v>0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0</v>
      </c>
      <c r="G94" s="21">
        <f>G95+G96+G97+G98+G99+G100+G101</f>
        <v>0</v>
      </c>
      <c r="H94" s="21">
        <f>H95+H96+H97+H98+H99+H100+H101</f>
        <v>5486.21</v>
      </c>
      <c r="I94" s="21">
        <f>I95+I96+I97+I98+I99+I100+I101</f>
        <v>5486.21</v>
      </c>
      <c r="J94" s="21">
        <f>J95+J96+J97+J98+J99+J100+J101</f>
        <v>0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0</v>
      </c>
      <c r="G101" s="23">
        <v>0</v>
      </c>
      <c r="H101" s="23">
        <v>5486.21</v>
      </c>
      <c r="I101" s="23">
        <v>5486.21</v>
      </c>
      <c r="J101" s="23">
        <v>0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7739403</v>
      </c>
      <c r="G102" s="19">
        <f>G103+G113+G121+G127+G135+G138+G141</f>
        <v>7739403</v>
      </c>
      <c r="H102" s="19">
        <f>H103+H113+H121+H127+H135+H138+H141</f>
        <v>7430688.45</v>
      </c>
      <c r="I102" s="19">
        <f>I103+I113+I121+I127+I135+I138+I141</f>
        <v>6730688.45</v>
      </c>
      <c r="J102" s="19">
        <f>J103+J113+J121+J127+J135+J138+J141</f>
        <v>1065606.45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0</v>
      </c>
      <c r="G113" s="21">
        <f>G114+G115+G116+G117+G118+G119+G120</f>
        <v>0</v>
      </c>
      <c r="H113" s="21">
        <f>H114+H115+H116+H117+H118+H119+H120</f>
        <v>0</v>
      </c>
      <c r="I113" s="21">
        <f>I114+I115+I116+I117+I118+I119+I120</f>
        <v>0</v>
      </c>
      <c r="J113" s="21">
        <f>J114+J115+J116+J117+J118+J119+J120</f>
        <v>0</v>
      </c>
    </row>
    <row r="114" spans="4:10" ht="14.25">
      <c r="D114" s="22" t="s">
        <v>169</v>
      </c>
      <c r="E114" s="22" t="s">
        <v>170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0</v>
      </c>
      <c r="G121" s="21">
        <f>G122+G125+G126</f>
        <v>0</v>
      </c>
      <c r="H121" s="21">
        <f>H122+H125+H126</f>
        <v>0</v>
      </c>
      <c r="I121" s="21">
        <f>I122+I125+I126</f>
        <v>0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0</v>
      </c>
      <c r="G122" s="23">
        <f>G123+G124</f>
        <v>0</v>
      </c>
      <c r="H122" s="23">
        <f>H123+H124</f>
        <v>0</v>
      </c>
      <c r="I122" s="23">
        <f>I123+I124</f>
        <v>0</v>
      </c>
      <c r="J122" s="23">
        <f>J123+J124</f>
        <v>0</v>
      </c>
    </row>
    <row r="123" spans="5:10" ht="14.25">
      <c r="E123" s="22" t="s">
        <v>184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7739403</v>
      </c>
      <c r="G127" s="21">
        <f>G128+G129+G130+G131+G132+G133+G134</f>
        <v>7739403</v>
      </c>
      <c r="H127" s="21">
        <f>H128+H129+H130+H131+H132+H133+H134</f>
        <v>7430688.45</v>
      </c>
      <c r="I127" s="21">
        <f>I128+I129+I130+I131+I132+I133+I134</f>
        <v>6730688.45</v>
      </c>
      <c r="J127" s="21">
        <f>J128+J129+J130+J131+J132+J133+J134</f>
        <v>1065606.45</v>
      </c>
    </row>
    <row r="128" spans="4:10" ht="14.25">
      <c r="D128" s="22" t="s">
        <v>191</v>
      </c>
      <c r="E128" s="22" t="s">
        <v>192</v>
      </c>
      <c r="F128" s="23">
        <v>7739403</v>
      </c>
      <c r="G128" s="23">
        <v>7739403</v>
      </c>
      <c r="H128" s="23">
        <v>7430688.45</v>
      </c>
      <c r="I128" s="23">
        <v>6730688.45</v>
      </c>
      <c r="J128" s="23">
        <v>1065606.45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0</v>
      </c>
      <c r="G147" s="19">
        <f>G148+G156+G165+G174+G178+G185+G191+G193</f>
        <v>0</v>
      </c>
      <c r="H147" s="19">
        <f>H148+H156+H165+H174+H178+H185+H191+H193</f>
        <v>0</v>
      </c>
      <c r="I147" s="19">
        <f>I148+I156+I165+I174+I178+I185+I191+I193</f>
        <v>0</v>
      </c>
      <c r="J147" s="19">
        <f>J148+J156+J165+J174+J178+J185+J191+J193</f>
        <v>0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0</v>
      </c>
      <c r="G178" s="21">
        <f>G179+G180+G181+G182+G183+G184</f>
        <v>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0</v>
      </c>
      <c r="G185" s="21">
        <f>G186+G187+G188+G189+G190</f>
        <v>0</v>
      </c>
      <c r="H185" s="21">
        <f>H186+H187+H188+H189+H190</f>
        <v>0</v>
      </c>
      <c r="I185" s="21">
        <f>I186+I187+I188+I189+I190</f>
        <v>0</v>
      </c>
      <c r="J185" s="21">
        <f>J186+J187+J188+J189+J190</f>
        <v>0</v>
      </c>
    </row>
    <row r="186" spans="4:10" ht="14.25">
      <c r="D186" s="22" t="s">
        <v>293</v>
      </c>
      <c r="E186" s="22" t="s">
        <v>294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7739403</v>
      </c>
      <c r="G195" s="19">
        <f>G10+G24+G31+G102+G147</f>
        <v>7739403</v>
      </c>
      <c r="H195" s="19">
        <f>H10+H24+H31+H102+H147</f>
        <v>7436174.66</v>
      </c>
      <c r="I195" s="19">
        <f>I10+I24+I31+I102+I147</f>
        <v>6736174.66</v>
      </c>
      <c r="J195" s="19">
        <f>J10+J24+J31+J102+J147</f>
        <v>1065606.45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4.140625" style="0" customWidth="1"/>
    <col min="6" max="8" width="23.00390625" style="0" customWidth="1"/>
    <col min="9" max="9" width="19.57421875" style="0" customWidth="1"/>
    <col min="10" max="10" width="17.140625" style="0" customWidth="1"/>
    <col min="12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6"/>
      <c r="B9" s="16"/>
      <c r="C9" s="16"/>
      <c r="D9" s="16"/>
      <c r="E9" s="16"/>
      <c r="F9" s="17">
        <f>CONCATENATE("Previsiones iniciales Presupuesto ",F5)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4.2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4.2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4.2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780640</v>
      </c>
      <c r="G38" s="19">
        <f>G39+G47+G55+G61+G69+G72+G75</f>
        <v>2251574.23</v>
      </c>
      <c r="H38" s="19">
        <f>H39+H47+H55+H61+H69+H72+H75</f>
        <v>1177213.17</v>
      </c>
      <c r="I38" s="19">
        <f>I39+I47+I55+I61+I69+I72+I75</f>
        <v>1177213.17</v>
      </c>
      <c r="J38" s="19">
        <f>J39+J47+J55+J61+J69+J72+J75</f>
        <v>0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4.2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0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0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780640</v>
      </c>
      <c r="G61" s="21">
        <f>G62+G63+G64+G65+G66+G67+G68</f>
        <v>2251574.23</v>
      </c>
      <c r="H61" s="21">
        <f>H62+H63+H64+H65+H66+H67+H68</f>
        <v>1177213.17</v>
      </c>
      <c r="I61" s="21">
        <f>I62+I63+I64+I65+I66+I67+I68</f>
        <v>1177213.17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780640</v>
      </c>
      <c r="G62" s="23">
        <v>2251574.23</v>
      </c>
      <c r="H62" s="23">
        <v>1177213.17</v>
      </c>
      <c r="I62" s="23">
        <v>1177213.17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865295.32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865295.32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865295.32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865295.32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780640</v>
      </c>
      <c r="G125" s="19">
        <f>G10+G38+G81+G114</f>
        <v>3116869.55</v>
      </c>
      <c r="H125" s="19">
        <f>H10+H38+H81+H114</f>
        <v>1177213.17</v>
      </c>
      <c r="I125" s="19">
        <f>I10+I38+I81+I114</f>
        <v>1177213.17</v>
      </c>
      <c r="J125" s="19">
        <f>J10+J38+J81+J114</f>
        <v>0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  <col min="12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467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468</v>
      </c>
    </row>
    <row r="8" spans="1:10" ht="24.75" customHeight="1">
      <c r="A8" s="26" t="s">
        <v>469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36">
      <c r="A9" s="27"/>
      <c r="B9" s="27"/>
      <c r="C9" s="27"/>
      <c r="D9" s="27"/>
      <c r="E9" s="27"/>
      <c r="F9" s="17">
        <f>CONCATENATE("Previsiones Iniciales Presupuesto ",F5)</f>
        <v>0</v>
      </c>
      <c r="G9" s="17" t="s">
        <v>470</v>
      </c>
      <c r="H9" s="17" t="s">
        <v>471</v>
      </c>
      <c r="I9" s="17" t="s">
        <v>472</v>
      </c>
      <c r="J9" s="17" t="s">
        <v>472</v>
      </c>
    </row>
    <row r="10" spans="2:10" ht="14.25">
      <c r="B10" s="18" t="s">
        <v>14</v>
      </c>
      <c r="C10" s="18" t="s">
        <v>473</v>
      </c>
      <c r="D10" s="18"/>
      <c r="E10" s="18"/>
      <c r="F10" s="19">
        <f>F11+F13+F15+F24+F30+F32</f>
        <v>4944223</v>
      </c>
      <c r="G10" s="19">
        <f>G11+G13+G15+G24+G30+G32</f>
        <v>5005433.4</v>
      </c>
      <c r="H10" s="19">
        <f>H11+H13+H15+H24+H30+H32</f>
        <v>4913507.43</v>
      </c>
      <c r="I10" s="19">
        <f>I11+I13+I15+I24+I30+I32</f>
        <v>4902586.77</v>
      </c>
      <c r="J10" s="19">
        <f>J11+J13+J15+J24+J30+J32</f>
        <v>10657.88</v>
      </c>
    </row>
    <row r="11" spans="3:10" ht="14.25">
      <c r="C11" s="20" t="s">
        <v>474</v>
      </c>
      <c r="D11" s="20" t="s">
        <v>475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4.25">
      <c r="D12" s="22" t="s">
        <v>476</v>
      </c>
      <c r="E12" s="22" t="s">
        <v>477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4.25">
      <c r="C13" s="20" t="s">
        <v>16</v>
      </c>
      <c r="D13" s="20" t="s">
        <v>478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4.25">
      <c r="D14" s="22" t="s">
        <v>479</v>
      </c>
      <c r="E14" s="22" t="s">
        <v>477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4.25">
      <c r="C15" s="20" t="s">
        <v>480</v>
      </c>
      <c r="D15" s="20" t="s">
        <v>481</v>
      </c>
      <c r="E15" s="20"/>
      <c r="F15" s="21">
        <f>F16+F17+F22+F23</f>
        <v>3788193</v>
      </c>
      <c r="G15" s="21">
        <f>G16+G17+G22+G23</f>
        <v>3843993</v>
      </c>
      <c r="H15" s="21">
        <f>H16+H17+H22+H23</f>
        <v>3776519.6</v>
      </c>
      <c r="I15" s="21">
        <f>I16+I17+I22+I23</f>
        <v>3776519.6</v>
      </c>
      <c r="J15" s="21">
        <f>J16+J17+J22+J23</f>
        <v>0</v>
      </c>
    </row>
    <row r="16" spans="4:10" ht="14.25">
      <c r="D16" s="22" t="s">
        <v>482</v>
      </c>
      <c r="E16" s="22" t="s">
        <v>483</v>
      </c>
      <c r="F16" s="23">
        <v>1387365</v>
      </c>
      <c r="G16" s="23">
        <v>1387365</v>
      </c>
      <c r="H16" s="23">
        <v>1182668.87</v>
      </c>
      <c r="I16" s="23">
        <v>1182668.87</v>
      </c>
      <c r="J16" s="23">
        <v>0</v>
      </c>
    </row>
    <row r="17" spans="4:10" ht="14.25">
      <c r="D17" s="22" t="s">
        <v>484</v>
      </c>
      <c r="E17" s="22" t="s">
        <v>485</v>
      </c>
      <c r="F17" s="23">
        <f>F18+F19+F20+F21</f>
        <v>2400828</v>
      </c>
      <c r="G17" s="23">
        <f>G18+G19+G20+G21</f>
        <v>2456628</v>
      </c>
      <c r="H17" s="23">
        <f>H18+H19+H20+H21</f>
        <v>2593850.73</v>
      </c>
      <c r="I17" s="23">
        <f>I18+I19+I20+I21</f>
        <v>2593850.73</v>
      </c>
      <c r="J17" s="23">
        <f>J18+J19+J20+J21</f>
        <v>0</v>
      </c>
    </row>
    <row r="18" spans="5:10" ht="14.25">
      <c r="E18" s="22" t="s">
        <v>486</v>
      </c>
      <c r="F18" s="23">
        <v>2400828</v>
      </c>
      <c r="G18" s="23">
        <v>2456628</v>
      </c>
      <c r="H18" s="23">
        <v>2593850.73</v>
      </c>
      <c r="I18" s="23">
        <v>2593850.73</v>
      </c>
      <c r="J18" s="23">
        <v>0</v>
      </c>
    </row>
    <row r="19" spans="5:10" ht="14.25">
      <c r="E19" s="22" t="s">
        <v>487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488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4.25">
      <c r="E21" s="22" t="s">
        <v>489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490</v>
      </c>
      <c r="E22" s="22" t="s">
        <v>491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492</v>
      </c>
      <c r="E23" s="22" t="s">
        <v>493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494</v>
      </c>
      <c r="E24" s="20"/>
      <c r="F24" s="21">
        <f>F25+F28+F29</f>
        <v>50191</v>
      </c>
      <c r="G24" s="21">
        <f>G25+G28+G29</f>
        <v>52891</v>
      </c>
      <c r="H24" s="21">
        <f>H25+H28+H29</f>
        <v>155748.11</v>
      </c>
      <c r="I24" s="21">
        <f>I25+I28+I29</f>
        <v>155748.11</v>
      </c>
      <c r="J24" s="21">
        <f>J25+J28+J29</f>
        <v>0</v>
      </c>
    </row>
    <row r="25" spans="4:10" ht="14.25">
      <c r="D25" s="22" t="s">
        <v>28</v>
      </c>
      <c r="E25" s="22" t="s">
        <v>495</v>
      </c>
      <c r="F25" s="23">
        <f>F26+F27</f>
        <v>50191</v>
      </c>
      <c r="G25" s="23">
        <f>G26+G27</f>
        <v>52891</v>
      </c>
      <c r="H25" s="23">
        <f>H26+H27</f>
        <v>150197.3</v>
      </c>
      <c r="I25" s="23">
        <f>I26+I27</f>
        <v>150197.3</v>
      </c>
      <c r="J25" s="23">
        <f>J26+J27</f>
        <v>0</v>
      </c>
    </row>
    <row r="26" spans="5:10" ht="14.25">
      <c r="E26" s="22" t="s">
        <v>496</v>
      </c>
      <c r="F26" s="23">
        <v>50191</v>
      </c>
      <c r="G26" s="23">
        <v>52891</v>
      </c>
      <c r="H26" s="23">
        <v>150197.3</v>
      </c>
      <c r="I26" s="23">
        <v>150197.3</v>
      </c>
      <c r="J26" s="23">
        <v>0</v>
      </c>
    </row>
    <row r="27" spans="5:10" ht="14.25">
      <c r="E27" s="22" t="s">
        <v>497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498</v>
      </c>
      <c r="E28" s="22" t="s">
        <v>499</v>
      </c>
      <c r="F28" s="23">
        <v>0</v>
      </c>
      <c r="G28" s="23">
        <v>0</v>
      </c>
      <c r="H28" s="23">
        <v>5550.81</v>
      </c>
      <c r="I28" s="23">
        <v>5550.81</v>
      </c>
      <c r="J28" s="23">
        <v>0</v>
      </c>
    </row>
    <row r="29" spans="4:10" ht="14.25">
      <c r="D29" s="22" t="s">
        <v>500</v>
      </c>
      <c r="E29" s="22" t="s">
        <v>491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501</v>
      </c>
      <c r="D30" s="20" t="s">
        <v>502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503</v>
      </c>
      <c r="E31" s="22" t="s">
        <v>502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504</v>
      </c>
      <c r="D32" s="20" t="s">
        <v>505</v>
      </c>
      <c r="E32" s="20"/>
      <c r="F32" s="21">
        <f>F33+F38+F42+F47+F52</f>
        <v>1105839</v>
      </c>
      <c r="G32" s="21">
        <f>G33+G38+G42+G47+G52</f>
        <v>1108549.4</v>
      </c>
      <c r="H32" s="21">
        <f>H33+H38+H42+H47+H52</f>
        <v>981239.72</v>
      </c>
      <c r="I32" s="21">
        <f>I33+I38+I42+I47+I52</f>
        <v>970319.06</v>
      </c>
      <c r="J32" s="21">
        <f>J33+J38+J42+J47+J52</f>
        <v>10657.88</v>
      </c>
    </row>
    <row r="33" spans="4:10" ht="14.25">
      <c r="D33" s="22" t="s">
        <v>506</v>
      </c>
      <c r="E33" s="22" t="s">
        <v>507</v>
      </c>
      <c r="F33" s="23">
        <f>F34+F35+F36+F37</f>
        <v>1065756</v>
      </c>
      <c r="G33" s="23">
        <f>G34+G35+G36+G37</f>
        <v>1065756</v>
      </c>
      <c r="H33" s="23">
        <f>H34+H35+H36+H37</f>
        <v>952438.8099999999</v>
      </c>
      <c r="I33" s="23">
        <f>I34+I35+I36+I37</f>
        <v>941518.15</v>
      </c>
      <c r="J33" s="23">
        <f>J34+J35+J36+J37</f>
        <v>10657.88</v>
      </c>
    </row>
    <row r="34" spans="5:10" ht="14.25">
      <c r="E34" s="22" t="s">
        <v>508</v>
      </c>
      <c r="F34" s="23">
        <v>987244</v>
      </c>
      <c r="G34" s="23">
        <v>987244</v>
      </c>
      <c r="H34" s="23">
        <v>873748.28</v>
      </c>
      <c r="I34" s="23">
        <v>873748.28</v>
      </c>
      <c r="J34" s="23">
        <v>0</v>
      </c>
    </row>
    <row r="35" spans="5:10" ht="14.25">
      <c r="E35" s="22" t="s">
        <v>509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510</v>
      </c>
      <c r="F36" s="23">
        <v>77012</v>
      </c>
      <c r="G36" s="23">
        <v>77012</v>
      </c>
      <c r="H36" s="23">
        <v>78133.33</v>
      </c>
      <c r="I36" s="23">
        <v>67212.67</v>
      </c>
      <c r="J36" s="23">
        <v>10203.88</v>
      </c>
    </row>
    <row r="37" spans="5:10" ht="14.25">
      <c r="E37" s="22" t="s">
        <v>511</v>
      </c>
      <c r="F37" s="23">
        <v>1500</v>
      </c>
      <c r="G37" s="23">
        <v>1500</v>
      </c>
      <c r="H37" s="23">
        <v>557.2</v>
      </c>
      <c r="I37" s="23">
        <v>557.2</v>
      </c>
      <c r="J37" s="23">
        <v>454</v>
      </c>
    </row>
    <row r="38" spans="4:10" ht="14.25">
      <c r="D38" s="22" t="s">
        <v>512</v>
      </c>
      <c r="E38" s="22" t="s">
        <v>513</v>
      </c>
      <c r="F38" s="23">
        <f>F39+F40+F41</f>
        <v>0</v>
      </c>
      <c r="G38" s="23">
        <f>G39+G40+G41</f>
        <v>0</v>
      </c>
      <c r="H38" s="23">
        <f>H39+H40+H41</f>
        <v>0</v>
      </c>
      <c r="I38" s="23">
        <f>I39+I40+I41</f>
        <v>0</v>
      </c>
      <c r="J38" s="23">
        <f>J39+J40+J41</f>
        <v>0</v>
      </c>
    </row>
    <row r="39" spans="5:10" ht="14.25">
      <c r="E39" s="22" t="s">
        <v>514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515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516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517</v>
      </c>
      <c r="E42" s="22" t="s">
        <v>518</v>
      </c>
      <c r="F42" s="23">
        <f>F43+F44+F45+F46</f>
        <v>40083</v>
      </c>
      <c r="G42" s="23">
        <f>G43+G44+G45+G46</f>
        <v>42793.4</v>
      </c>
      <c r="H42" s="23">
        <f>H43+H44+H45+H46</f>
        <v>28800.91</v>
      </c>
      <c r="I42" s="23">
        <f>I43+I44+I45+I46</f>
        <v>28800.91</v>
      </c>
      <c r="J42" s="23">
        <f>J43+J44+J45+J46</f>
        <v>0</v>
      </c>
    </row>
    <row r="43" spans="5:10" ht="14.25">
      <c r="E43" s="22" t="s">
        <v>519</v>
      </c>
      <c r="F43" s="23">
        <v>18931</v>
      </c>
      <c r="G43" s="23">
        <v>18931</v>
      </c>
      <c r="H43" s="23">
        <v>3792.38</v>
      </c>
      <c r="I43" s="23">
        <v>3792.38</v>
      </c>
      <c r="J43" s="23">
        <v>0</v>
      </c>
    </row>
    <row r="44" spans="5:10" ht="14.25">
      <c r="E44" s="22" t="s">
        <v>520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521</v>
      </c>
      <c r="F45" s="23">
        <v>7152</v>
      </c>
      <c r="G45" s="23">
        <v>9862.4</v>
      </c>
      <c r="H45" s="23">
        <v>8919.98</v>
      </c>
      <c r="I45" s="23">
        <v>8919.98</v>
      </c>
      <c r="J45" s="23">
        <v>0</v>
      </c>
    </row>
    <row r="46" spans="5:10" ht="14.25">
      <c r="E46" s="22" t="s">
        <v>522</v>
      </c>
      <c r="F46" s="23">
        <v>14000</v>
      </c>
      <c r="G46" s="23">
        <v>14000</v>
      </c>
      <c r="H46" s="23">
        <v>16088.55</v>
      </c>
      <c r="I46" s="23">
        <v>16088.55</v>
      </c>
      <c r="J46" s="23">
        <v>0</v>
      </c>
    </row>
    <row r="47" spans="4:10" ht="14.25">
      <c r="D47" s="22" t="s">
        <v>523</v>
      </c>
      <c r="E47" s="22" t="s">
        <v>524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525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527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528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529</v>
      </c>
      <c r="E52" s="22" t="s">
        <v>530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531</v>
      </c>
      <c r="D53" s="18"/>
      <c r="E53" s="18"/>
      <c r="F53" s="19">
        <f>F54+F62+F70+F127</f>
        <v>2794930</v>
      </c>
      <c r="G53" s="19">
        <f>G54+G62+G70+G127</f>
        <v>3113680.81</v>
      </c>
      <c r="H53" s="19">
        <f>H54+H62+H70+H127</f>
        <v>2520055.08</v>
      </c>
      <c r="I53" s="19">
        <f>I54+I62+I70+I127</f>
        <v>2516894.46</v>
      </c>
      <c r="J53" s="19">
        <f>J54+J62+J70+J127</f>
        <v>65047.56</v>
      </c>
    </row>
    <row r="54" spans="3:10" ht="14.25">
      <c r="C54" s="20" t="s">
        <v>532</v>
      </c>
      <c r="D54" s="20" t="s">
        <v>533</v>
      </c>
      <c r="E54" s="20"/>
      <c r="F54" s="21">
        <f>F55+F56+F57+F58+F59+F60+F61</f>
        <v>1042960</v>
      </c>
      <c r="G54" s="21">
        <f>G55+G56+G57+G58+G59+G60+G61</f>
        <v>1164239.11</v>
      </c>
      <c r="H54" s="21">
        <f>H55+H56+H57+H58+H59+H60+H61</f>
        <v>1050415.4</v>
      </c>
      <c r="I54" s="21">
        <f>I55+I56+I57+I58+I59+I60+I61</f>
        <v>1050415.4</v>
      </c>
      <c r="J54" s="21">
        <f>J55+J56+J57+J58+J59+J60+J61</f>
        <v>10407.74</v>
      </c>
    </row>
    <row r="55" spans="4:10" ht="14.25">
      <c r="D55" s="22" t="s">
        <v>534</v>
      </c>
      <c r="E55" s="22" t="s">
        <v>535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536</v>
      </c>
      <c r="E56" s="22" t="s">
        <v>537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</row>
    <row r="57" spans="4:10" ht="14.25">
      <c r="D57" s="22" t="s">
        <v>538</v>
      </c>
      <c r="E57" s="22" t="s">
        <v>539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4:10" ht="14.25">
      <c r="D58" s="22" t="s">
        <v>540</v>
      </c>
      <c r="E58" s="22" t="s">
        <v>541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542</v>
      </c>
      <c r="E59" s="22" t="s">
        <v>543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544</v>
      </c>
      <c r="E60" s="22" t="s">
        <v>545</v>
      </c>
      <c r="F60" s="23">
        <v>1042960</v>
      </c>
      <c r="G60" s="23">
        <v>1164239.11</v>
      </c>
      <c r="H60" s="23">
        <v>1050415.4</v>
      </c>
      <c r="I60" s="23">
        <v>1050415.4</v>
      </c>
      <c r="J60" s="23">
        <v>10407.74</v>
      </c>
    </row>
    <row r="61" spans="4:10" ht="14.25">
      <c r="D61" s="22" t="s">
        <v>546</v>
      </c>
      <c r="E61" s="22" t="s">
        <v>547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3:10" ht="14.25">
      <c r="C62" s="20" t="s">
        <v>548</v>
      </c>
      <c r="D62" s="20" t="s">
        <v>549</v>
      </c>
      <c r="E62" s="20"/>
      <c r="F62" s="21">
        <f>F63+F64+F65+F66+F67+F68+F69</f>
        <v>25600</v>
      </c>
      <c r="G62" s="21">
        <f>G63+G64+G65+G66+G67+G68+G69</f>
        <v>26000</v>
      </c>
      <c r="H62" s="21">
        <f>H63+H64+H65+H66+H67+H68+H69</f>
        <v>22278.54</v>
      </c>
      <c r="I62" s="21">
        <f>I63+I64+I65+I66+I67+I68+I69</f>
        <v>19146.809999999998</v>
      </c>
      <c r="J62" s="21">
        <f>J63+J64+J65+J66+J67+J68+J69</f>
        <v>0</v>
      </c>
    </row>
    <row r="63" spans="4:10" ht="14.25">
      <c r="D63" s="22" t="s">
        <v>550</v>
      </c>
      <c r="E63" s="22" t="s">
        <v>551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552</v>
      </c>
      <c r="E64" s="22" t="s">
        <v>537</v>
      </c>
      <c r="F64" s="23">
        <v>5000</v>
      </c>
      <c r="G64" s="23">
        <v>5000</v>
      </c>
      <c r="H64" s="23">
        <v>3978.54</v>
      </c>
      <c r="I64" s="23">
        <v>846.81</v>
      </c>
      <c r="J64" s="23">
        <v>0</v>
      </c>
    </row>
    <row r="65" spans="4:10" ht="14.25">
      <c r="D65" s="22" t="s">
        <v>553</v>
      </c>
      <c r="E65" s="22" t="s">
        <v>539</v>
      </c>
      <c r="F65" s="23">
        <v>20600</v>
      </c>
      <c r="G65" s="23">
        <v>21000</v>
      </c>
      <c r="H65" s="23">
        <v>13898.96</v>
      </c>
      <c r="I65" s="23">
        <v>13898.96</v>
      </c>
      <c r="J65" s="23">
        <v>0</v>
      </c>
    </row>
    <row r="66" spans="4:10" ht="14.25">
      <c r="D66" s="22" t="s">
        <v>554</v>
      </c>
      <c r="E66" s="22" t="s">
        <v>541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555</v>
      </c>
      <c r="E67" s="22" t="s">
        <v>543</v>
      </c>
      <c r="F67" s="23">
        <v>0</v>
      </c>
      <c r="G67" s="23">
        <v>0</v>
      </c>
      <c r="H67" s="23">
        <v>4401.04</v>
      </c>
      <c r="I67" s="23">
        <v>4401.04</v>
      </c>
      <c r="J67" s="23">
        <v>0</v>
      </c>
    </row>
    <row r="68" spans="4:10" ht="14.25">
      <c r="D68" s="22" t="s">
        <v>556</v>
      </c>
      <c r="E68" s="22" t="s">
        <v>557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4:10" ht="14.25">
      <c r="D69" s="22" t="s">
        <v>558</v>
      </c>
      <c r="E69" s="22" t="s">
        <v>547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3:10" ht="14.25">
      <c r="C70" s="20" t="s">
        <v>559</v>
      </c>
      <c r="D70" s="20" t="s">
        <v>560</v>
      </c>
      <c r="E70" s="20"/>
      <c r="F70" s="21">
        <f>F71+F75+F89+F96+F97+F102+F107+F115</f>
        <v>1686620</v>
      </c>
      <c r="G70" s="21">
        <f>G71+G75+G89+G96+G97+G102+G107+G115</f>
        <v>1882391.7</v>
      </c>
      <c r="H70" s="21">
        <f>H71+H75+H89+H96+H97+H102+H107+H115</f>
        <v>1404409.2400000002</v>
      </c>
      <c r="I70" s="21">
        <f>I71+I75+I89+I96+I97+I102+I107+I115</f>
        <v>1404380.35</v>
      </c>
      <c r="J70" s="21">
        <f>J71+J75+J89+J96+J97+J102+J107+J115</f>
        <v>54639.82</v>
      </c>
    </row>
    <row r="71" spans="4:10" ht="14.25">
      <c r="D71" s="22" t="s">
        <v>561</v>
      </c>
      <c r="E71" s="22" t="s">
        <v>562</v>
      </c>
      <c r="F71" s="23">
        <f>F72+F73+F74</f>
        <v>12500</v>
      </c>
      <c r="G71" s="23">
        <f>G72+G73+G74</f>
        <v>12989.53</v>
      </c>
      <c r="H71" s="23">
        <f>H72+H73+H74</f>
        <v>11905.14</v>
      </c>
      <c r="I71" s="23">
        <f>I72+I73+I74</f>
        <v>11905.14</v>
      </c>
      <c r="J71" s="23">
        <f>J72+J73+J74</f>
        <v>255.57000000000002</v>
      </c>
    </row>
    <row r="72" spans="5:10" ht="14.25">
      <c r="E72" s="22" t="s">
        <v>563</v>
      </c>
      <c r="F72" s="23">
        <v>2500</v>
      </c>
      <c r="G72" s="23">
        <v>2989.43</v>
      </c>
      <c r="H72" s="23">
        <v>3837.88</v>
      </c>
      <c r="I72" s="23">
        <v>3837.88</v>
      </c>
      <c r="J72" s="23">
        <v>54.21</v>
      </c>
    </row>
    <row r="73" spans="5:10" ht="14.25">
      <c r="E73" s="22" t="s">
        <v>564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565</v>
      </c>
      <c r="F74" s="23">
        <v>10000</v>
      </c>
      <c r="G74" s="23">
        <v>10000.1</v>
      </c>
      <c r="H74" s="23">
        <v>8067.26</v>
      </c>
      <c r="I74" s="23">
        <v>8067.26</v>
      </c>
      <c r="J74" s="23">
        <v>201.36</v>
      </c>
    </row>
    <row r="75" spans="4:10" ht="14.25">
      <c r="D75" s="22" t="s">
        <v>566</v>
      </c>
      <c r="E75" s="22" t="s">
        <v>567</v>
      </c>
      <c r="F75" s="23">
        <f>F76+F77+F78+F79+F80+F81+F82+F83+F84+F85+F86+F87+F88</f>
        <v>131050</v>
      </c>
      <c r="G75" s="23">
        <f>G76+G77+G78+G79+G80+G81+G82+G83+G84+G85+G86+G87+G88</f>
        <v>140610</v>
      </c>
      <c r="H75" s="23">
        <f>H76+H77+H78+H79+H80+H81+H82+H83+H84+H85+H86+H87+H88</f>
        <v>87174.21</v>
      </c>
      <c r="I75" s="23">
        <f>I76+I77+I78+I79+I80+I81+I82+I83+I84+I85+I86+I87+I88</f>
        <v>87174.21</v>
      </c>
      <c r="J75" s="23">
        <f>J76+J77+J78+J79+J80+J81+J82+J83+J84+J85+J86+J87+J88</f>
        <v>7142.75</v>
      </c>
    </row>
    <row r="76" spans="5:10" ht="14.25">
      <c r="E76" s="22" t="s">
        <v>568</v>
      </c>
      <c r="F76" s="23">
        <v>130000</v>
      </c>
      <c r="G76" s="23">
        <v>139560</v>
      </c>
      <c r="H76" s="23">
        <v>85874.41</v>
      </c>
      <c r="I76" s="23">
        <v>85874.41</v>
      </c>
      <c r="J76" s="23">
        <v>7142.75</v>
      </c>
    </row>
    <row r="77" spans="5:10" ht="14.25">
      <c r="E77" s="22" t="s">
        <v>569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570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571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572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573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5:10" ht="14.25">
      <c r="E82" s="22" t="s">
        <v>574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575</v>
      </c>
      <c r="F83" s="23">
        <v>50</v>
      </c>
      <c r="G83" s="23">
        <v>50</v>
      </c>
      <c r="H83" s="23">
        <v>0</v>
      </c>
      <c r="I83" s="23">
        <v>0</v>
      </c>
      <c r="J83" s="23">
        <v>0</v>
      </c>
    </row>
    <row r="84" spans="5:10" ht="14.25">
      <c r="E84" s="22" t="s">
        <v>576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5:10" ht="14.25">
      <c r="E85" s="22" t="s">
        <v>577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4.25">
      <c r="E86" s="22" t="s">
        <v>578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5:10" ht="14.25">
      <c r="E87" s="22" t="s">
        <v>579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4.25">
      <c r="E88" s="22" t="s">
        <v>580</v>
      </c>
      <c r="F88" s="23">
        <v>1000</v>
      </c>
      <c r="G88" s="23">
        <v>1000</v>
      </c>
      <c r="H88" s="23">
        <v>1299.8</v>
      </c>
      <c r="I88" s="23">
        <v>1299.8</v>
      </c>
      <c r="J88" s="23">
        <v>0</v>
      </c>
    </row>
    <row r="89" spans="4:10" ht="14.25">
      <c r="D89" s="22" t="s">
        <v>581</v>
      </c>
      <c r="E89" s="22" t="s">
        <v>582</v>
      </c>
      <c r="F89" s="23">
        <f>F90+F91+F92+F93+F94+F95</f>
        <v>25926</v>
      </c>
      <c r="G89" s="23">
        <f>G90+G91+G92+G93+G94+G95</f>
        <v>30011.42</v>
      </c>
      <c r="H89" s="23">
        <f>H90+H91+H92+H93+H94+H95</f>
        <v>31941.61</v>
      </c>
      <c r="I89" s="23">
        <f>I90+I91+I92+I93+I94+I95</f>
        <v>31912.72</v>
      </c>
      <c r="J89" s="23">
        <f>J90+J91+J92+J93+J94+J95</f>
        <v>0</v>
      </c>
    </row>
    <row r="90" spans="5:10" ht="14.25">
      <c r="E90" s="22" t="s">
        <v>583</v>
      </c>
      <c r="F90" s="23">
        <v>18256</v>
      </c>
      <c r="G90" s="23">
        <v>20732.64</v>
      </c>
      <c r="H90" s="23">
        <v>21123.22</v>
      </c>
      <c r="I90" s="23">
        <v>21094.33</v>
      </c>
      <c r="J90" s="23">
        <v>0</v>
      </c>
    </row>
    <row r="91" spans="5:10" ht="14.25">
      <c r="E91" s="22" t="s">
        <v>584</v>
      </c>
      <c r="F91" s="23">
        <v>200</v>
      </c>
      <c r="G91" s="23">
        <v>230</v>
      </c>
      <c r="H91" s="23">
        <v>36.54</v>
      </c>
      <c r="I91" s="23">
        <v>36.54</v>
      </c>
      <c r="J91" s="23">
        <v>0</v>
      </c>
    </row>
    <row r="92" spans="5:10" ht="14.25">
      <c r="E92" s="22" t="s">
        <v>585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4.25">
      <c r="E93" s="22" t="s">
        <v>586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587</v>
      </c>
      <c r="F94" s="23">
        <v>7320</v>
      </c>
      <c r="G94" s="23">
        <v>8898.78</v>
      </c>
      <c r="H94" s="23">
        <v>10732.63</v>
      </c>
      <c r="I94" s="23">
        <v>10732.63</v>
      </c>
      <c r="J94" s="23">
        <v>0</v>
      </c>
    </row>
    <row r="95" spans="5:10" ht="14.25">
      <c r="E95" s="22" t="s">
        <v>588</v>
      </c>
      <c r="F95" s="23">
        <v>150</v>
      </c>
      <c r="G95" s="23">
        <v>150</v>
      </c>
      <c r="H95" s="23">
        <v>49.22</v>
      </c>
      <c r="I95" s="23">
        <v>49.22</v>
      </c>
      <c r="J95" s="23">
        <v>0</v>
      </c>
    </row>
    <row r="96" spans="4:10" ht="14.25">
      <c r="D96" s="22" t="s">
        <v>589</v>
      </c>
      <c r="E96" s="22" t="s">
        <v>590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591</v>
      </c>
      <c r="E97" s="22" t="s">
        <v>592</v>
      </c>
      <c r="F97" s="23">
        <f>F98+F99+F100+F101</f>
        <v>500</v>
      </c>
      <c r="G97" s="23">
        <f>G98+G99+G100+G101</f>
        <v>500</v>
      </c>
      <c r="H97" s="23">
        <f>H98+H99+H100+H101</f>
        <v>0</v>
      </c>
      <c r="I97" s="23">
        <f>I98+I99+I100+I101</f>
        <v>0</v>
      </c>
      <c r="J97" s="23">
        <f>J98+J99+J100+J101</f>
        <v>0</v>
      </c>
    </row>
    <row r="98" spans="5:10" ht="14.25">
      <c r="E98" s="22" t="s">
        <v>593</v>
      </c>
      <c r="F98" s="23">
        <v>500</v>
      </c>
      <c r="G98" s="23">
        <v>500</v>
      </c>
      <c r="H98" s="23">
        <v>0</v>
      </c>
      <c r="I98" s="23">
        <v>0</v>
      </c>
      <c r="J98" s="23">
        <v>0</v>
      </c>
    </row>
    <row r="99" spans="5:10" ht="14.25">
      <c r="E99" s="22" t="s">
        <v>594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5:10" ht="14.25">
      <c r="E100" s="22" t="s">
        <v>595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596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4:10" ht="14.25">
      <c r="D102" s="22" t="s">
        <v>597</v>
      </c>
      <c r="E102" s="22" t="s">
        <v>598</v>
      </c>
      <c r="F102" s="23">
        <f>F103+F104+F105+F106</f>
        <v>0</v>
      </c>
      <c r="G102" s="23">
        <f>G103+G104+G105+G106</f>
        <v>0</v>
      </c>
      <c r="H102" s="23">
        <f>H103+H104+H105+H106</f>
        <v>919.5</v>
      </c>
      <c r="I102" s="23">
        <f>I103+I104+I105+I106</f>
        <v>919.5</v>
      </c>
      <c r="J102" s="23">
        <f>J103+J104+J105+J106</f>
        <v>0</v>
      </c>
    </row>
    <row r="103" spans="5:10" ht="14.25">
      <c r="E103" s="22" t="s">
        <v>599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600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5:10" ht="14.25">
      <c r="E105" s="22" t="s">
        <v>601</v>
      </c>
      <c r="F105" s="23">
        <v>0</v>
      </c>
      <c r="G105" s="23">
        <v>0</v>
      </c>
      <c r="H105" s="23">
        <v>919.5</v>
      </c>
      <c r="I105" s="23">
        <v>919.5</v>
      </c>
      <c r="J105" s="23">
        <v>0</v>
      </c>
    </row>
    <row r="106" spans="5:10" ht="14.25">
      <c r="E106" s="22" t="s">
        <v>602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603</v>
      </c>
      <c r="E107" s="22" t="s">
        <v>604</v>
      </c>
      <c r="F107" s="23">
        <f>F108+F109+F110+F111+F112+F113+F114</f>
        <v>49728</v>
      </c>
      <c r="G107" s="23">
        <f>G108+G109+G110+G111+G112+G113+G114</f>
        <v>82873.98</v>
      </c>
      <c r="H107" s="23">
        <f>H108+H109+H110+H111+H112+H113+H114</f>
        <v>63243.87</v>
      </c>
      <c r="I107" s="23">
        <f>I108+I109+I110+I111+I112+I113+I114</f>
        <v>63243.87</v>
      </c>
      <c r="J107" s="23">
        <f>J108+J109+J110+J111+J112+J113+J114</f>
        <v>5259.79</v>
      </c>
    </row>
    <row r="108" spans="5:10" ht="14.25">
      <c r="E108" s="22" t="s">
        <v>605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5:10" ht="14.25">
      <c r="E109" s="22" t="s">
        <v>606</v>
      </c>
      <c r="F109" s="23">
        <v>300</v>
      </c>
      <c r="G109" s="23">
        <v>300</v>
      </c>
      <c r="H109" s="23">
        <v>336.4</v>
      </c>
      <c r="I109" s="23">
        <v>336.4</v>
      </c>
      <c r="J109" s="23">
        <v>0</v>
      </c>
    </row>
    <row r="110" spans="5:10" ht="14.25">
      <c r="E110" s="22" t="s">
        <v>607</v>
      </c>
      <c r="F110" s="23">
        <v>600</v>
      </c>
      <c r="G110" s="23">
        <v>600</v>
      </c>
      <c r="H110" s="23">
        <v>4065.05</v>
      </c>
      <c r="I110" s="23">
        <v>4065.05</v>
      </c>
      <c r="J110" s="23">
        <v>0</v>
      </c>
    </row>
    <row r="111" spans="5:10" ht="14.25">
      <c r="E111" s="22" t="s">
        <v>608</v>
      </c>
      <c r="F111" s="23">
        <v>0</v>
      </c>
      <c r="G111" s="23">
        <v>0</v>
      </c>
      <c r="H111" s="23">
        <v>588.63</v>
      </c>
      <c r="I111" s="23">
        <v>588.63</v>
      </c>
      <c r="J111" s="23">
        <v>0</v>
      </c>
    </row>
    <row r="112" spans="5:10" ht="14.25">
      <c r="E112" s="22" t="s">
        <v>609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5:10" ht="14.25">
      <c r="E113" s="22" t="s">
        <v>610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4.25">
      <c r="E114" s="22" t="s">
        <v>611</v>
      </c>
      <c r="F114" s="23">
        <v>48828</v>
      </c>
      <c r="G114" s="23">
        <v>81973.98</v>
      </c>
      <c r="H114" s="23">
        <v>58253.79</v>
      </c>
      <c r="I114" s="23">
        <v>58253.79</v>
      </c>
      <c r="J114" s="23">
        <v>5259.79</v>
      </c>
    </row>
    <row r="115" spans="4:10" ht="14.25">
      <c r="D115" s="22" t="s">
        <v>612</v>
      </c>
      <c r="E115" s="22" t="s">
        <v>613</v>
      </c>
      <c r="F115" s="23">
        <f>F116+F117+F118+F119+F120+F121+F122+F123+F124+F125+F126</f>
        <v>1466916</v>
      </c>
      <c r="G115" s="23">
        <f>G116+G117+G118+G119+G120+G121+G122+G123+G124+G125+G126</f>
        <v>1615406.77</v>
      </c>
      <c r="H115" s="23">
        <f>H116+H117+H118+H119+H120+H121+H122+H123+H124+H125+H126</f>
        <v>1209224.9100000001</v>
      </c>
      <c r="I115" s="23">
        <f>I116+I117+I118+I119+I120+I121+I122+I123+I124+I125+I126</f>
        <v>1209224.9100000001</v>
      </c>
      <c r="J115" s="23">
        <f>J116+J117+J118+J119+J120+J121+J122+J123+J124+J125+J126</f>
        <v>41981.71</v>
      </c>
    </row>
    <row r="116" spans="5:10" ht="14.25">
      <c r="E116" s="22" t="s">
        <v>614</v>
      </c>
      <c r="F116" s="23">
        <v>57882</v>
      </c>
      <c r="G116" s="23">
        <v>63310.47</v>
      </c>
      <c r="H116" s="23">
        <v>59056.27</v>
      </c>
      <c r="I116" s="23">
        <v>59056.27</v>
      </c>
      <c r="J116" s="23">
        <v>0</v>
      </c>
    </row>
    <row r="117" spans="5:10" ht="14.25">
      <c r="E117" s="22" t="s">
        <v>615</v>
      </c>
      <c r="F117" s="23">
        <v>67472</v>
      </c>
      <c r="G117" s="23">
        <v>98465.37</v>
      </c>
      <c r="H117" s="23">
        <v>78802.61</v>
      </c>
      <c r="I117" s="23">
        <v>78802.61</v>
      </c>
      <c r="J117" s="23">
        <v>0</v>
      </c>
    </row>
    <row r="118" spans="5:10" ht="14.25">
      <c r="E118" s="22" t="s">
        <v>616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617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618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619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5:10" ht="14.25">
      <c r="E123" s="22" t="s">
        <v>621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622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623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624</v>
      </c>
      <c r="F126" s="23">
        <v>1341562</v>
      </c>
      <c r="G126" s="23">
        <v>1453630.93</v>
      </c>
      <c r="H126" s="23">
        <v>1071366.03</v>
      </c>
      <c r="I126" s="23">
        <v>1071366.03</v>
      </c>
      <c r="J126" s="23">
        <v>41981.71</v>
      </c>
    </row>
    <row r="127" spans="3:10" ht="14.25">
      <c r="C127" s="20" t="s">
        <v>625</v>
      </c>
      <c r="D127" s="20" t="s">
        <v>626</v>
      </c>
      <c r="E127" s="20"/>
      <c r="F127" s="21">
        <f>F128+F129+F130</f>
        <v>39750</v>
      </c>
      <c r="G127" s="21">
        <f>G128+G129+G130</f>
        <v>41050</v>
      </c>
      <c r="H127" s="21">
        <f>H128+H129+H130</f>
        <v>42951.9</v>
      </c>
      <c r="I127" s="21">
        <f>I128+I129+I130</f>
        <v>42951.9</v>
      </c>
      <c r="J127" s="21">
        <f>J128+J129+J130</f>
        <v>0</v>
      </c>
    </row>
    <row r="128" spans="4:10" ht="14.25">
      <c r="D128" s="22" t="s">
        <v>627</v>
      </c>
      <c r="E128" s="22" t="s">
        <v>628</v>
      </c>
      <c r="F128" s="23">
        <v>39750</v>
      </c>
      <c r="G128" s="23">
        <v>41050</v>
      </c>
      <c r="H128" s="23">
        <v>42951.9</v>
      </c>
      <c r="I128" s="23">
        <v>42951.9</v>
      </c>
      <c r="J128" s="23">
        <v>0</v>
      </c>
    </row>
    <row r="129" spans="4:10" ht="14.25">
      <c r="D129" s="22" t="s">
        <v>629</v>
      </c>
      <c r="E129" s="22" t="s">
        <v>630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631</v>
      </c>
      <c r="E130" s="22" t="s">
        <v>632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4.25">
      <c r="B131" s="18" t="s">
        <v>51</v>
      </c>
      <c r="C131" s="18" t="s">
        <v>633</v>
      </c>
      <c r="D131" s="18"/>
      <c r="E131" s="18"/>
      <c r="F131" s="19">
        <f>F132+F137+F142+F146+F150</f>
        <v>250</v>
      </c>
      <c r="G131" s="19">
        <f>G132+G137+G142+G146+G150</f>
        <v>250</v>
      </c>
      <c r="H131" s="19">
        <f>H132+H137+H142+H146+H150</f>
        <v>129.72</v>
      </c>
      <c r="I131" s="19">
        <f>I132+I137+I142+I146+I150</f>
        <v>129.72</v>
      </c>
      <c r="J131" s="19">
        <f>J132+J137+J142+J146+J150</f>
        <v>0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634</v>
      </c>
      <c r="E133" s="22" t="s">
        <v>635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636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637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638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639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641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642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643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643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644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646</v>
      </c>
      <c r="D146" s="20" t="s">
        <v>647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4.25">
      <c r="D147" s="22" t="s">
        <v>648</v>
      </c>
      <c r="E147" s="22" t="s">
        <v>647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4.25">
      <c r="E148" s="22" t="s">
        <v>649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22" t="s">
        <v>650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651</v>
      </c>
      <c r="E150" s="20"/>
      <c r="F150" s="21">
        <f>F151+F152+F153+F154</f>
        <v>250</v>
      </c>
      <c r="G150" s="21">
        <f>G151+G152+G153+G154</f>
        <v>250</v>
      </c>
      <c r="H150" s="21">
        <f>H151+H152+H153+H154</f>
        <v>129.72</v>
      </c>
      <c r="I150" s="21">
        <f>I151+I152+I153+I154</f>
        <v>129.72</v>
      </c>
      <c r="J150" s="21">
        <f>J151+J152+J153+J154</f>
        <v>0</v>
      </c>
    </row>
    <row r="151" spans="4:10" ht="14.25">
      <c r="D151" s="22" t="s">
        <v>123</v>
      </c>
      <c r="E151" s="22" t="s">
        <v>652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653</v>
      </c>
      <c r="E153" s="22" t="s">
        <v>654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655</v>
      </c>
      <c r="E154" s="22" t="s">
        <v>656</v>
      </c>
      <c r="F154" s="23">
        <v>250</v>
      </c>
      <c r="G154" s="23">
        <v>250</v>
      </c>
      <c r="H154" s="23">
        <v>129.72</v>
      </c>
      <c r="I154" s="23">
        <v>129.72</v>
      </c>
      <c r="J154" s="23">
        <v>0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0</v>
      </c>
      <c r="G155" s="19">
        <f>G156+G164+G172+G176+G184+G187+G190</f>
        <v>0</v>
      </c>
      <c r="H155" s="19">
        <f>H156+H164+H172+H176+H184+H187+H190</f>
        <v>0</v>
      </c>
      <c r="I155" s="19">
        <f>I156+I164+I172+I176+I184+I187+I190</f>
        <v>0</v>
      </c>
      <c r="J155" s="19">
        <f>J156+J164+J172+J176+J184+J187+J190</f>
        <v>0</v>
      </c>
    </row>
    <row r="156" spans="3:10" ht="14.25">
      <c r="C156" s="20" t="s">
        <v>149</v>
      </c>
      <c r="D156" s="20" t="s">
        <v>657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658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659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661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4.25">
      <c r="D173" s="22" t="s">
        <v>182</v>
      </c>
      <c r="E173" s="22" t="s">
        <v>662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4.2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4.25">
      <c r="C176" s="20" t="s">
        <v>189</v>
      </c>
      <c r="D176" s="20" t="s">
        <v>663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4.2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0</v>
      </c>
      <c r="G184" s="21">
        <f>G185+G186</f>
        <v>0</v>
      </c>
      <c r="H184" s="21">
        <f>H185+H186</f>
        <v>0</v>
      </c>
      <c r="I184" s="21">
        <f>I185+I186</f>
        <v>0</v>
      </c>
      <c r="J184" s="21">
        <f>J185+J186</f>
        <v>0</v>
      </c>
    </row>
    <row r="185" spans="4:10" ht="14.2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3:10" ht="14.25">
      <c r="C187" s="20" t="s">
        <v>210</v>
      </c>
      <c r="D187" s="20" t="s">
        <v>664</v>
      </c>
      <c r="E187" s="20"/>
      <c r="F187" s="21">
        <f>F188+F189</f>
        <v>0</v>
      </c>
      <c r="G187" s="21">
        <f>G188+G189</f>
        <v>0</v>
      </c>
      <c r="H187" s="21">
        <f>H188+H189</f>
        <v>0</v>
      </c>
      <c r="I187" s="21">
        <f>I188+I189</f>
        <v>0</v>
      </c>
      <c r="J187" s="21">
        <f>J188+J189</f>
        <v>0</v>
      </c>
    </row>
    <row r="188" spans="4:10" ht="14.2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214</v>
      </c>
      <c r="E189" s="22" t="s">
        <v>215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3:10" ht="14.25">
      <c r="C190" s="20" t="s">
        <v>216</v>
      </c>
      <c r="D190" s="20" t="s">
        <v>665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665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666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667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667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7739403</v>
      </c>
      <c r="G195" s="19">
        <f>G10+G53+G131+G155+G192</f>
        <v>8119364.210000001</v>
      </c>
      <c r="H195" s="19">
        <f>H10+H53+H131+H155+H192</f>
        <v>7433692.2299999995</v>
      </c>
      <c r="I195" s="19">
        <f>I10+I53+I131+I155+I192</f>
        <v>7419610.949999999</v>
      </c>
      <c r="J195" s="19">
        <f>J10+J53+J131+J155+J192</f>
        <v>75705.44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A7" sqref="A7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2.8515625" style="0" customWidth="1"/>
    <col min="6" max="10" width="22.0039062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668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8</v>
      </c>
    </row>
    <row r="8" spans="1:10" ht="26.25" customHeight="1">
      <c r="A8" s="28" t="s">
        <v>669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39">
      <c r="A9" s="27"/>
      <c r="B9" s="27"/>
      <c r="C9" s="27"/>
      <c r="D9" s="27"/>
      <c r="E9" s="27"/>
      <c r="F9" s="17">
        <f>CONCATENATE("Previsiones iniciales Presupuesto ",F5)</f>
        <v>0</v>
      </c>
      <c r="G9" s="17" t="s">
        <v>470</v>
      </c>
      <c r="H9" s="17" t="s">
        <v>471</v>
      </c>
      <c r="I9" s="17" t="s">
        <v>472</v>
      </c>
      <c r="J9" s="17" t="s">
        <v>472</v>
      </c>
    </row>
    <row r="10" spans="2:10" ht="12.75">
      <c r="B10" s="18" t="s">
        <v>310</v>
      </c>
      <c r="C10" s="18" t="s">
        <v>670</v>
      </c>
      <c r="D10" s="18"/>
      <c r="E10" s="18"/>
      <c r="F10" s="19">
        <f>F11+F17+F36+F45+F47+F63</f>
        <v>780640</v>
      </c>
      <c r="G10" s="19">
        <f>G11+G17+G36+G45+G47+G63</f>
        <v>2736908.34</v>
      </c>
      <c r="H10" s="19">
        <f>H11+H17+H36+H45+H47+H63</f>
        <v>1323310.5599999998</v>
      </c>
      <c r="I10" s="19">
        <f>I11+I17+I36+I45+I47+I63</f>
        <v>1311415.16</v>
      </c>
      <c r="J10" s="19">
        <f>J11+J17+J36+J45+J47+J63</f>
        <v>9309.57</v>
      </c>
    </row>
    <row r="11" spans="3:10" ht="12.75">
      <c r="C11" s="20" t="s">
        <v>312</v>
      </c>
      <c r="D11" s="20" t="s">
        <v>671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2.75">
      <c r="D12" s="22" t="s">
        <v>314</v>
      </c>
      <c r="E12" s="22" t="s">
        <v>672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2.75">
      <c r="D13" s="22" t="s">
        <v>316</v>
      </c>
      <c r="E13" s="22" t="s">
        <v>673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2.75">
      <c r="D14" s="22" t="s">
        <v>674</v>
      </c>
      <c r="E14" s="22" t="s">
        <v>675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2.7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2.75">
      <c r="D16" s="22" t="s">
        <v>320</v>
      </c>
      <c r="E16" s="22" t="s">
        <v>676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2.75">
      <c r="C17" s="20" t="s">
        <v>677</v>
      </c>
      <c r="D17" s="20" t="s">
        <v>678</v>
      </c>
      <c r="E17" s="20"/>
      <c r="F17" s="21">
        <f>F18+F19+F22+F27+F28+F32+F33+F34+F35</f>
        <v>232000</v>
      </c>
      <c r="G17" s="21">
        <f>G18+G19+G22+G27+G28+G32+G33+G34+G35</f>
        <v>1624629.5</v>
      </c>
      <c r="H17" s="21">
        <f>H18+H19+H22+H27+H28+H32+H33+H34+H35</f>
        <v>1142880.64</v>
      </c>
      <c r="I17" s="21">
        <f>I18+I19+I22+I27+I28+I32+I33+I34+I35</f>
        <v>1142880.64</v>
      </c>
      <c r="J17" s="21">
        <f>J18+J19+J22+J27+J28+J32+J33+J34+J35</f>
        <v>9309.57</v>
      </c>
    </row>
    <row r="18" spans="4:10" ht="12.75">
      <c r="D18" s="22" t="s">
        <v>679</v>
      </c>
      <c r="E18" s="22" t="s">
        <v>535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2.75">
      <c r="D19" s="22" t="s">
        <v>680</v>
      </c>
      <c r="E19" s="22" t="s">
        <v>537</v>
      </c>
      <c r="F19" s="23">
        <f>F20+F21</f>
        <v>0</v>
      </c>
      <c r="G19" s="23">
        <f>G20+G21</f>
        <v>0</v>
      </c>
      <c r="H19" s="23">
        <f>H20+H21</f>
        <v>0</v>
      </c>
      <c r="I19" s="23">
        <f>I20+I21</f>
        <v>0</v>
      </c>
      <c r="J19" s="23">
        <f>J20+J21</f>
        <v>0</v>
      </c>
    </row>
    <row r="20" spans="5:10" ht="12.75">
      <c r="E20" s="22" t="s">
        <v>681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2.75">
      <c r="E21" s="22" t="s">
        <v>682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2.75">
      <c r="D22" s="22" t="s">
        <v>683</v>
      </c>
      <c r="E22" s="22" t="s">
        <v>539</v>
      </c>
      <c r="F22" s="23">
        <f>F23+F24+F25+F26</f>
        <v>0</v>
      </c>
      <c r="G22" s="23">
        <f>G23+G24+G25+G26</f>
        <v>0</v>
      </c>
      <c r="H22" s="23">
        <f>H23+H24+H25+H26</f>
        <v>0</v>
      </c>
      <c r="I22" s="23">
        <f>I23+I24+I25+I26</f>
        <v>0</v>
      </c>
      <c r="J22" s="23">
        <f>J23+J24+J25+J26</f>
        <v>0</v>
      </c>
    </row>
    <row r="23" spans="5:10" ht="12.75">
      <c r="E23" s="22" t="s">
        <v>684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2.75">
      <c r="E24" s="22" t="s">
        <v>685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2.75">
      <c r="E25" s="22" t="s">
        <v>686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2.75">
      <c r="E26" s="22" t="s">
        <v>687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2.75">
      <c r="D27" s="22" t="s">
        <v>688</v>
      </c>
      <c r="E27" s="22" t="s">
        <v>541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2.75">
      <c r="D28" s="22" t="s">
        <v>689</v>
      </c>
      <c r="E28" s="22" t="s">
        <v>543</v>
      </c>
      <c r="F28" s="23">
        <f>F29+F30+F31</f>
        <v>2000</v>
      </c>
      <c r="G28" s="23">
        <f>G29+G30+G31</f>
        <v>2000</v>
      </c>
      <c r="H28" s="23">
        <f>H29+H30+H31</f>
        <v>1863.4</v>
      </c>
      <c r="I28" s="23">
        <f>I29+I30+I31</f>
        <v>1863.4</v>
      </c>
      <c r="J28" s="23">
        <f>J29+J30+J31</f>
        <v>4573.8</v>
      </c>
    </row>
    <row r="29" spans="5:10" ht="12.75">
      <c r="E29" s="22" t="s">
        <v>690</v>
      </c>
      <c r="F29" s="23">
        <v>2000</v>
      </c>
      <c r="G29" s="23">
        <v>2000</v>
      </c>
      <c r="H29" s="23">
        <v>1863.4</v>
      </c>
      <c r="I29" s="23">
        <v>1863.4</v>
      </c>
      <c r="J29" s="23">
        <v>4573.8</v>
      </c>
    </row>
    <row r="30" spans="5:10" ht="12.75">
      <c r="E30" s="22" t="s">
        <v>691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2.75">
      <c r="E31" s="22" t="s">
        <v>692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2.75">
      <c r="D32" s="22" t="s">
        <v>693</v>
      </c>
      <c r="E32" s="22" t="s">
        <v>545</v>
      </c>
      <c r="F32" s="23">
        <v>230000</v>
      </c>
      <c r="G32" s="23">
        <v>1622629.5</v>
      </c>
      <c r="H32" s="23">
        <v>1141017.24</v>
      </c>
      <c r="I32" s="23">
        <v>1141017.24</v>
      </c>
      <c r="J32" s="23">
        <v>4735.77</v>
      </c>
    </row>
    <row r="33" spans="4:10" ht="12.75">
      <c r="D33" s="22" t="s">
        <v>694</v>
      </c>
      <c r="E33" s="22" t="s">
        <v>695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2.75">
      <c r="D34" s="22" t="s">
        <v>696</v>
      </c>
      <c r="E34" s="22" t="s">
        <v>697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2.75">
      <c r="D35" s="22" t="s">
        <v>698</v>
      </c>
      <c r="E35" s="22" t="s">
        <v>676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3:10" ht="12.75">
      <c r="C36" s="20" t="s">
        <v>699</v>
      </c>
      <c r="D36" s="20" t="s">
        <v>700</v>
      </c>
      <c r="E36" s="20"/>
      <c r="F36" s="21">
        <f>F37+F38+F39+F40+F41+F42+F43+F44</f>
        <v>548640</v>
      </c>
      <c r="G36" s="21">
        <f>G37+G38+G39+G40+G41+G42+G43+G44</f>
        <v>1112278.8399999999</v>
      </c>
      <c r="H36" s="21">
        <f>H37+H38+H39+H40+H41+H42+H43+H44</f>
        <v>180429.92</v>
      </c>
      <c r="I36" s="21">
        <f>I37+I38+I39+I40+I41+I42+I43+I44</f>
        <v>168534.52</v>
      </c>
      <c r="J36" s="21">
        <f>J37+J38+J39+J40+J41+J42+J43+J44</f>
        <v>0</v>
      </c>
    </row>
    <row r="37" spans="4:10" ht="12.75">
      <c r="D37" s="22" t="s">
        <v>701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2.75">
      <c r="D38" s="22" t="s">
        <v>702</v>
      </c>
      <c r="E38" s="22" t="s">
        <v>703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2.75">
      <c r="D39" s="22" t="s">
        <v>704</v>
      </c>
      <c r="E39" s="22" t="s">
        <v>705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2.75">
      <c r="D40" s="22" t="s">
        <v>706</v>
      </c>
      <c r="E40" s="22" t="s">
        <v>707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2.75">
      <c r="D41" s="22" t="s">
        <v>708</v>
      </c>
      <c r="E41" s="22" t="s">
        <v>709</v>
      </c>
      <c r="F41" s="23">
        <v>468000</v>
      </c>
      <c r="G41" s="23">
        <v>468000</v>
      </c>
      <c r="H41" s="23">
        <v>0</v>
      </c>
      <c r="I41" s="23">
        <v>0</v>
      </c>
      <c r="J41" s="23">
        <v>0</v>
      </c>
    </row>
    <row r="42" spans="4:10" ht="12.75">
      <c r="D42" s="22" t="s">
        <v>710</v>
      </c>
      <c r="E42" s="22" t="s">
        <v>711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2.75">
      <c r="D43" s="22" t="s">
        <v>712</v>
      </c>
      <c r="E43" s="22" t="s">
        <v>713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2.75">
      <c r="D44" s="22" t="s">
        <v>714</v>
      </c>
      <c r="E44" s="22" t="s">
        <v>715</v>
      </c>
      <c r="F44" s="23">
        <v>80640</v>
      </c>
      <c r="G44" s="23">
        <v>644278.84</v>
      </c>
      <c r="H44" s="23">
        <v>180429.92</v>
      </c>
      <c r="I44" s="23">
        <v>168534.52</v>
      </c>
      <c r="J44" s="23">
        <v>0</v>
      </c>
    </row>
    <row r="45" spans="3:10" ht="12.75">
      <c r="C45" s="20" t="s">
        <v>348</v>
      </c>
      <c r="D45" s="20" t="s">
        <v>716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2.75">
      <c r="D46" s="22" t="s">
        <v>350</v>
      </c>
      <c r="E46" s="22" t="s">
        <v>717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2.75">
      <c r="C47" s="20" t="s">
        <v>718</v>
      </c>
      <c r="D47" s="20" t="s">
        <v>719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2.75">
      <c r="D48" s="22" t="s">
        <v>354</v>
      </c>
      <c r="E48" s="22" t="s">
        <v>535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2.75">
      <c r="D49" s="22" t="s">
        <v>720</v>
      </c>
      <c r="E49" s="22" t="s">
        <v>537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2.75">
      <c r="D50" s="22" t="s">
        <v>721</v>
      </c>
      <c r="E50" s="22" t="s">
        <v>539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2.75">
      <c r="E51" s="22" t="s">
        <v>722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2.75">
      <c r="E52" s="22" t="s">
        <v>723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2.75">
      <c r="E53" s="22" t="s">
        <v>724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2.75">
      <c r="E54" s="22" t="s">
        <v>725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2.75">
      <c r="D55" s="22" t="s">
        <v>726</v>
      </c>
      <c r="E55" s="22" t="s">
        <v>541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727</v>
      </c>
      <c r="E56" s="22" t="s">
        <v>543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2.75">
      <c r="E57" s="22" t="s">
        <v>728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2.75">
      <c r="E58" s="22" t="s">
        <v>729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2.75">
      <c r="E59" s="22" t="s">
        <v>730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731</v>
      </c>
      <c r="E60" s="22" t="s">
        <v>545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2.75">
      <c r="D61" s="22" t="s">
        <v>732</v>
      </c>
      <c r="E61" s="22" t="s">
        <v>695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2.75">
      <c r="D62" s="22" t="s">
        <v>733</v>
      </c>
      <c r="E62" s="22" t="s">
        <v>676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2.75">
      <c r="C63" s="20" t="s">
        <v>734</v>
      </c>
      <c r="D63" s="20" t="s">
        <v>735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2.75">
      <c r="D64" s="22" t="s">
        <v>736</v>
      </c>
      <c r="E64" s="22" t="s">
        <v>737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2.75">
      <c r="D65" s="22" t="s">
        <v>738</v>
      </c>
      <c r="E65" s="22" t="s">
        <v>739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2.75">
      <c r="D66" s="22" t="s">
        <v>740</v>
      </c>
      <c r="E66" s="22" t="s">
        <v>676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2.7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0</v>
      </c>
      <c r="H67" s="19">
        <f>H68+H76+H84+H88+H96+H99+H102</f>
        <v>0</v>
      </c>
      <c r="I67" s="19">
        <f>I68+I76+I84+I88+I96+I99+I102</f>
        <v>0</v>
      </c>
      <c r="J67" s="19">
        <f>J68+J76+J84+J88+J96+J99+J102</f>
        <v>0</v>
      </c>
    </row>
    <row r="68" spans="3:10" ht="12.75">
      <c r="C68" s="20" t="s">
        <v>358</v>
      </c>
      <c r="D68" s="20" t="s">
        <v>657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2.75">
      <c r="D69" s="22" t="s">
        <v>359</v>
      </c>
      <c r="E69" s="22" t="s">
        <v>741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2.7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2.7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2.75">
      <c r="D72" s="22" t="s">
        <v>363</v>
      </c>
      <c r="E72" s="22" t="s">
        <v>742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2.7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2.7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2.7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2.75">
      <c r="C76" s="20" t="s">
        <v>367</v>
      </c>
      <c r="D76" s="20" t="s">
        <v>659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2.7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2.7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2.7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2.7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2.7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2.7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2.7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2.75">
      <c r="C84" s="20" t="s">
        <v>375</v>
      </c>
      <c r="D84" s="20" t="s">
        <v>661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2.75">
      <c r="D85" s="22" t="s">
        <v>376</v>
      </c>
      <c r="E85" s="22" t="s">
        <v>743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2.7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2.7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2.75">
      <c r="C88" s="20" t="s">
        <v>382</v>
      </c>
      <c r="D88" s="20" t="s">
        <v>663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2.7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2.7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2.75">
      <c r="D91" s="22" t="s">
        <v>385</v>
      </c>
      <c r="E91" s="22" t="s">
        <v>744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2.7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2.7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2.75">
      <c r="D94" s="22" t="s">
        <v>388</v>
      </c>
      <c r="E94" s="22" t="s">
        <v>745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2.75">
      <c r="D95" s="22" t="s">
        <v>389</v>
      </c>
      <c r="E95" s="22" t="s">
        <v>746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2.7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2.7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2.75">
      <c r="D98" s="22" t="s">
        <v>392</v>
      </c>
      <c r="E98" s="22" t="s">
        <v>209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3:10" ht="12.75">
      <c r="C99" s="20" t="s">
        <v>393</v>
      </c>
      <c r="D99" s="20" t="s">
        <v>664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2.7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2.75">
      <c r="D101" s="22" t="s">
        <v>395</v>
      </c>
      <c r="E101" s="22" t="s">
        <v>747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2.75">
      <c r="C102" s="20" t="s">
        <v>396</v>
      </c>
      <c r="D102" s="20" t="s">
        <v>665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2.75">
      <c r="D103" s="22" t="s">
        <v>397</v>
      </c>
      <c r="E103" s="22" t="s">
        <v>665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2.7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2.75">
      <c r="C105" s="20" t="s">
        <v>404</v>
      </c>
      <c r="D105" s="20" t="s">
        <v>748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2.7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2.75">
      <c r="C108" s="20" t="s">
        <v>410</v>
      </c>
      <c r="D108" s="20" t="s">
        <v>749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2.7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2.7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2.75">
      <c r="C111" s="20" t="s">
        <v>414</v>
      </c>
      <c r="D111" s="20" t="s">
        <v>750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2.7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2.7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2.75">
      <c r="E114" s="22" t="s">
        <v>751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2.7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2.75">
      <c r="C116" s="20" t="s">
        <v>420</v>
      </c>
      <c r="D116" s="20" t="s">
        <v>752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2.7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2.7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2.75">
      <c r="E119" s="22" t="s">
        <v>753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2.75">
      <c r="C121" s="20" t="s">
        <v>426</v>
      </c>
      <c r="D121" s="20" t="s">
        <v>754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2.7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2.7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2.75">
      <c r="C124" s="20" t="s">
        <v>430</v>
      </c>
      <c r="D124" s="20" t="s">
        <v>755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2.75">
      <c r="D125" s="22" t="s">
        <v>432</v>
      </c>
      <c r="E125" s="22" t="s">
        <v>756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2.7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2.7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2.75">
      <c r="D128" s="22" t="s">
        <v>436</v>
      </c>
      <c r="E128" s="22" t="s">
        <v>757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2.7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2.7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2.75">
      <c r="C131" s="20" t="s">
        <v>440</v>
      </c>
      <c r="D131" s="20" t="s">
        <v>758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2.75">
      <c r="D132" s="22" t="s">
        <v>442</v>
      </c>
      <c r="E132" s="22" t="s">
        <v>759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2.75">
      <c r="D133" s="22" t="s">
        <v>760</v>
      </c>
      <c r="E133" s="22" t="s">
        <v>761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2.75">
      <c r="D134" s="22" t="s">
        <v>762</v>
      </c>
      <c r="E134" s="22" t="s">
        <v>763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2.75">
      <c r="E135" s="22" t="s">
        <v>764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765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2.75">
      <c r="E137" s="22" t="s">
        <v>766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2.7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2.75">
      <c r="C139" s="20" t="s">
        <v>450</v>
      </c>
      <c r="D139" s="20" t="s">
        <v>767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2.75">
      <c r="D140" s="22" t="s">
        <v>452</v>
      </c>
      <c r="E140" s="22" t="s">
        <v>635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2.75">
      <c r="C141" s="20" t="s">
        <v>454</v>
      </c>
      <c r="D141" s="20" t="s">
        <v>768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2.75">
      <c r="D142" s="22" t="s">
        <v>456</v>
      </c>
      <c r="E142" s="22" t="s">
        <v>639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2.75">
      <c r="C143" s="20" t="s">
        <v>458</v>
      </c>
      <c r="D143" s="20" t="s">
        <v>769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2.75">
      <c r="D144" s="22" t="s">
        <v>460</v>
      </c>
      <c r="E144" s="22" t="s">
        <v>770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2.75">
      <c r="D145" s="22" t="s">
        <v>462</v>
      </c>
      <c r="E145" s="22" t="s">
        <v>771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463</v>
      </c>
      <c r="D146" s="20" t="s">
        <v>772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2.75">
      <c r="D147" s="22" t="s">
        <v>465</v>
      </c>
      <c r="E147" s="22" t="s">
        <v>770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2.75">
      <c r="D148" s="22" t="s">
        <v>466</v>
      </c>
      <c r="E148" s="22" t="s">
        <v>771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2.75">
      <c r="E149" s="18" t="s">
        <v>308</v>
      </c>
      <c r="F149" s="19">
        <f>F10+F67+F104+F138</f>
        <v>780640</v>
      </c>
      <c r="G149" s="19">
        <f>G10+G67+G104+G138</f>
        <v>2736908.34</v>
      </c>
      <c r="H149" s="19">
        <f>H10+H67+H104+H138</f>
        <v>1323310.5599999998</v>
      </c>
      <c r="I149" s="19">
        <f>I10+I67+I104+I138</f>
        <v>1311415.16</v>
      </c>
      <c r="J149" s="19">
        <f>J10+J67+J104+J138</f>
        <v>9309.57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A8:E8"/>
    <mergeCell ref="F8:I8"/>
    <mergeCell ref="A9:E9"/>
    <mergeCell ref="C10:E10"/>
    <mergeCell ref="C67:E67"/>
    <mergeCell ref="C104:E104"/>
    <mergeCell ref="C138:E13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144</cp:keywords>
  <dc:description/>
  <cp:lastModifiedBy/>
  <dcterms:modified xsi:type="dcterms:W3CDTF">2024-01-10T10:12:14Z</dcterms:modified>
  <cp:category/>
  <cp:version/>
  <cp:contentType/>
  <cp:contentStatus/>
  <cp:revision>1</cp:revision>
</cp:coreProperties>
</file>