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<sst xmlns="http://schemas.openxmlformats.org/spreadsheetml/2006/main" count="1132" uniqueCount="773">
  <si>
    <t xml:space="preserve">EXPEDIENTE DE EJECUCIÓN TRIMESTRAL                                                                                                                                      </t>
  </si>
  <si>
    <t>Desglose de los ingresos corrientes</t>
  </si>
  <si>
    <t>Entidad</t>
  </si>
  <si>
    <t>DONOSTIAKO KIROLETAKO UDAL PATRONATUA</t>
  </si>
  <si>
    <t>Ejercicio</t>
  </si>
  <si>
    <t>2023</t>
  </si>
  <si>
    <t>Trimestre</t>
  </si>
  <si>
    <t>Trimestre 4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</si>
  <si>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</si>
  <si>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</si>
  <si>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</si>
  <si>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</si>
  <si>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</si>
  <si>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</si>
  <si>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</si>
  <si>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</si>
  <si>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</si>
  <si>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</si>
  <si>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</si>
  <si>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</si>
  <si>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</si>
  <si>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</si>
  <si>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</si>
  <si>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</si>
  <si>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</si>
  <si>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</si>
  <si>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</si>
  <si>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</si>
  <si>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</si>
  <si>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</si>
  <si>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</si>
  <si>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</si>
  <si>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</si>
  <si>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</si>
  <si>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</si>
  <si>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</si>
  <si>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</si>
  <si>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</si>
  <si>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</si>
  <si>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</si>
  <si>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</si>
  <si>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</si>
  <si>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</si>
  <si>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</si>
  <si>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</si>
  <si>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</si>
  <si>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</si>
  <si>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</si>
  <si>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</si>
  <si>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</si>
  <si>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</si>
  <si>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</si>
  <si>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</si>
  <si>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</si>
  <si>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</si>
  <si>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</si>
  <si>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</si>
  <si>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</si>
  <si>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</si>
  <si>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</si>
  <si>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</si>
  <si>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</si>
  <si>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</si>
  <si>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</si>
  <si>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</si>
  <si>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</si>
  <si>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</si>
  <si>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</si>
  <si>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</si>
  <si>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</si>
  <si>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</si>
  <si>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</si>
  <si>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</si>
  <si>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</si>
  <si>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</si>
  <si>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</si>
  <si>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</si>
  <si>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</si>
  <si>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</si>
  <si>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</si>
  <si>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</si>
  <si>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</si>
  <si>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</si>
  <si>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</si>
  <si>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</si>
  <si>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</si>
  <si>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</si>
  <si>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</si>
  <si>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</si>
  <si>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</si>
  <si>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</si>
  <si>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</si>
  <si>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</si>
  <si>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</si>
  <si>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</si>
  <si>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</si>
  <si>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</si>
  <si>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</si>
  <si>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</si>
  <si>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</si>
  <si>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</si>
  <si>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</si>
  <si>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</si>
  <si>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</si>
  <si>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</si>
  <si>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</si>
  <si>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</si>
  <si>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</si>
  <si>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</si>
  <si>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</si>
  <si>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</si>
  <si>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</si>
  <si>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</si>
  <si>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</si>
  <si>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</si>
  <si>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</si>
  <si>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</si>
  <si>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</si>
  <si>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</si>
  <si>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</si>
  <si>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</si>
  <si>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</si>
  <si>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</si>
  <si>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</si>
  <si>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</si>
  <si>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</si>
  <si>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</si>
  <si>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</si>
  <si>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</si>
  <si>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</si>
  <si>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</si>
  <si>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</si>
  <si>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</si>
  <si>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</si>
  <si>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</si>
  <si>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</si>
  <si>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</si>
  <si>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</si>
  <si>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</si>
  <si>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</si>
  <si>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</si>
  <si>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</si>
  <si>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</si>
  <si>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</si>
  <si>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</si>
  <si>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</si>
  <si>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</si>
  <si>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</si>
  <si>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</si>
  <si>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</si>
  <si>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</si>
  <si>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</si>
  <si>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</si>
  <si>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</si>
  <si>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</si>
  <si>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</si>
  <si>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</si>
  <si>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</si>
  <si>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</si>
  <si>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</si>
  <si>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</si>
  <si>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</si>
  <si>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</si>
  <si>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</si>
  <si>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</si>
  <si>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</si>
  <si>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</si>
  <si>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</si>
  <si>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</si>
  <si>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</si>
  <si>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</si>
  <si>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</si>
  <si>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</si>
  <si>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</si>
  <si>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</si>
  <si>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</si>
  <si>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</si>
  <si>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</si>
  <si>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</si>
  <si>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</si>
  <si>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</si>
  <si>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</si>
  <si>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</si>
  <si>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</si>
  <si>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</si>
  <si>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</si>
  <si>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</si>
  <si>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</si>
  <si>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</si>
  <si>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</si>
  <si>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</si>
  <si>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</si>
  <si>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</si>
  <si>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</si>
  <si>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</si>
  <si>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</si>
  <si>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</si>
  <si>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</si>
  <si>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</si>
  <si>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</si>
  <si>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</si>
  <si>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</si>
  <si>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</si>
  <si>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</si>
  <si>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</si>
  <si>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</si>
  <si>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</si>
  <si>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</si>
  <si>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</si>
  <si>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</si>
  <si>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</si>
  <si>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</si>
  <si>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</si>
  <si>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</si>
  <si>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</si>
  <si>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</si>
  <si>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</si>
  <si>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</si>
  <si>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</si>
  <si>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</si>
  <si>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</si>
  <si>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</si>
  <si>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</si>
  <si>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</si>
  <si>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</si>
  <si>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</si>
  <si>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</si>
  <si>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</si>
  <si>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</si>
  <si>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</si>
  <si>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</si>
  <si>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</si>
  <si>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</si>
  <si>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</si>
  <si>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</si>
  <si>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</si>
  <si>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</si>
  <si>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</si>
  <si>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</si>
  <si>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</si>
  <si>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</si>
  <si>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</si>
  <si>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</si>
  <si>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</si>
  <si>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</si>
  <si>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</si>
  <si>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</si>
  <si>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</si>
  <si>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</si>
  <si>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</si>
  <si>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</si>
  <si>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</si>
  <si>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</si>
  <si>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</si>
  <si>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</si>
  <si>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</si>
  <si>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</si>
  <si>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</si>
  <si>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</si>
  <si>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</si>
  <si>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</si>
  <si>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</si>
  <si>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</si>
  <si>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</si>
  <si>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</si>
  <si>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</si>
  <si>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</si>
  <si>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</si>
  <si>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</si>
  <si>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</si>
  <si>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</si>
  <si>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</si>
  <si>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</si>
  <si>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</si>
  <si>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</si>
  <si>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</si>
  <si>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</si>
  <si>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</si>
  <si>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</si>
  <si>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</si>
  <si>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</si>
  <si>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</si>
  <si>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</si>
  <si>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</si>
  <si>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</si>
  <si>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</si>
  <si>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</si>
  <si>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</si>
  <si>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</si>
  <si>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</si>
  <si>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</si>
  <si>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</si>
  <si>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</si>
  <si>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</si>
  <si>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</si>
  <si>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</si>
  <si>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</si>
  <si>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</si>
  <si>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</si>
  <si>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</si>
  <si>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</si>
  <si>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</si>
  <si>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</si>
  <si>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</si>
  <si>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</si>
  <si>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</si>
  <si>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</si>
  <si>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</si>
  <si>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</si>
  <si>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</si>
  <si>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</si>
  <si>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</si>
  <si>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</si>
  <si>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</si>
  <si>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</si>
  <si>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</si>
  <si>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</si>
  <si>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</si>
  <si>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</si>
  <si>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</si>
  <si>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</si>
  <si>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</si>
  <si>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</si>
  <si>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</si>
  <si>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</si>
  <si>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</si>
  <si>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</si>
  <si>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</si>
  <si>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</si>
  <si>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</si>
  <si>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</si>
  <si>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</si>
  <si>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</si>
  <si>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</si>
  <si>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</si>
  <si>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</si>
  <si>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</si>
  <si>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</si>
  <si>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</si>
  <si>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</si>
  <si>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</si>
  <si>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</si>
  <si>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</si>
  <si>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</si>
  <si>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</si>
  <si>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</si>
  <si>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</si>
  <si>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</si>
  <si>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</si>
  <si>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</si>
  <si>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</si>
  <si>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</si>
  <si>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</si>
  <si>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</si>
  <si>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</si>
  <si>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</si>
  <si>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</si>
  <si>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</si>
  <si>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</si>
  <si>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</si>
  <si>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</si>
  <si>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</si>
  <si>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</si>
  <si>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</si>
  <si>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</si>
  <si>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</si>
  <si>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</si>
  <si>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</si>
  <si>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</si>
  <si>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</si>
  <si>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</si>
  <si>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</si>
  <si>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</si>
  <si>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</si>
  <si>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</si>
  <si>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</si>
  <si>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</si>
  <si>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</si>
  <si>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</si>
  <si>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</si>
  <si>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</si>
  <si>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</si>
  <si>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</si>
  <si>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</si>
  <si>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</si>
  <si>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</si>
  <si>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</si>
  <si>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</si>
  <si>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</si>
  <si>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</si>
  <si>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</si>
  <si>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</si>
  <si>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</si>
  <si>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</si>
  <si>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</si>
  <si>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</si>
  <si>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</si>
  <si>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</si>
  <si>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</si>
  <si>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</si>
  <si>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</si>
  <si>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</si>
  <si>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</si>
  <si>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</si>
  <si>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</si>
  <si>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</si>
  <si>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</si>
  <si>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</si>
  <si>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</si>
  <si>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</si>
  <si>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</si>
  <si>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</si>
  <si>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</si>
  <si>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</si>
  <si>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</si>
  <si>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</si>
  <si>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</si>
  <si>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</si>
  <si>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</si>
  <si>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</si>
  <si>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</si>
  <si>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</si>
  <si>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</si>
  <si>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</si>
  <si>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</si>
  <si>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</si>
  <si>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</si>
  <si>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</si>
  <si>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</si>
  <si>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</si>
  <si>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</si>
  <si>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</si>
  <si>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</si>
  <si>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</si>
  <si>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</si>
  <si>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</si>
  <si>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</si>
  <si>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</si>
  <si>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</si>
  <si>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</si>
  <si>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</si>
  <si>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</si>
  <si>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</si>
  <si>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</si>
  <si>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</si>
  <si>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</si>
  <si>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</si>
  <si>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</si>
  <si>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</si>
  <si>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</si>
  <si>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</si>
  <si>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</si>
  <si>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</si>
  <si>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</si>
  <si>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</si>
  <si>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</si>
  <si>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</si>
  <si>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</si>
  <si>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</si>
  <si>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</si>
  <si>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</si>
  <si>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</si>
  <si>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</si>
  <si>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</si>
  <si>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</si>
  <si>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</si>
  <si>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</si>
  <si>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>Desglose de los gastos corrientes</t>
  </si>
  <si>
    <t xml:space="preserve">(euros) </t>
  </si>
  <si>
    <t>Desglose de los Gastos Corrientes</t>
  </si>
  <si>
    <t>Estimación Créditos definitivos al final de ejercicio (1)</t>
  </si>
  <si>
    <t>Obligaciones
Reconocidas Netas (2)</t>
  </si>
  <si>
    <t>Pagos Líquidos (2)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</si>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</sst>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40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9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9471154</v>
      </c>
      <c r="G31" s="19">
        <f>G32+G34+G65+G85+G89+G92+G94</f>
        <v>9471154</v>
      </c>
      <c r="H31" s="19">
        <f>H32+H34+H65+H85+H89+H92+H94</f>
        <v>9147015.59</v>
      </c>
      <c r="I31" s="19">
        <f>I32+I34+I65+I85+I89+I92+I94</f>
        <v>8945566.54</v>
      </c>
      <c r="J31" s="19">
        <f>J32+J34+J65+J85+J89+J92+J94</f>
        <v>205833.98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9185540</v>
      </c>
      <c r="G85" s="21">
        <f>G86+G87+G88</f>
        <v>9185540</v>
      </c>
      <c r="H85" s="21">
        <f>H86+H87+H88</f>
        <v>8641681.48</v>
      </c>
      <c r="I85" s="21">
        <f>I86+I87+I88</f>
        <v>8503084.98</v>
      </c>
      <c r="J85" s="21">
        <f>J86+J87+J88</f>
        <v>18814.57</v>
      </c>
    </row>
    <row r="86" spans="4:10" ht="14.25">
      <c r="D86" s="22" t="s">
        <v>115</v>
      </c>
      <c r="E86" s="22" t="s">
        <v>116</v>
      </c>
      <c r="F86" s="23">
        <v>9185540</v>
      </c>
      <c r="G86" s="23">
        <v>9185540</v>
      </c>
      <c r="H86" s="23">
        <v>8641681.48</v>
      </c>
      <c r="I86" s="23">
        <v>8503084.98</v>
      </c>
      <c r="J86" s="23">
        <v>18814.57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3477.94</v>
      </c>
      <c r="I92" s="21">
        <f>I93</f>
        <v>3477.94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3477.94</v>
      </c>
      <c r="I93" s="23">
        <v>3477.94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285614</v>
      </c>
      <c r="G94" s="21">
        <f>G95+G96+G97+G98+G99+G100+G101</f>
        <v>285614</v>
      </c>
      <c r="H94" s="21">
        <f>H95+H96+H97+H98+H99+H100+H101</f>
        <v>501856.17</v>
      </c>
      <c r="I94" s="21">
        <f>I95+I96+I97+I98+I99+I100+I101</f>
        <v>439003.62</v>
      </c>
      <c r="J94" s="21">
        <f>J95+J96+J97+J98+J99+J100+J101</f>
        <v>187019.41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76688.38</v>
      </c>
      <c r="I95" s="23">
        <v>76688.38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285614</v>
      </c>
      <c r="G101" s="23">
        <v>285614</v>
      </c>
      <c r="H101" s="23">
        <v>425167.79</v>
      </c>
      <c r="I101" s="23">
        <v>362315.24</v>
      </c>
      <c r="J101" s="23">
        <v>187019.41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10083060</v>
      </c>
      <c r="G102" s="19">
        <f>G103+G113+G121+G127+G135+G138+G141</f>
        <v>10237420.8</v>
      </c>
      <c r="H102" s="19">
        <f>H103+H113+H121+H127+H135+H138+H141</f>
        <v>8770134.05</v>
      </c>
      <c r="I102" s="19">
        <f>I103+I113+I121+I127+I135+I138+I141</f>
        <v>6270134.05</v>
      </c>
      <c r="J102" s="19">
        <f>J103+J113+J121+J127+J135+J138+J141</f>
        <v>3456688.08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20000</v>
      </c>
      <c r="G113" s="21">
        <f>G114+G115+G116+G117+G118+G119+G120</f>
        <v>20000</v>
      </c>
      <c r="H113" s="21">
        <f>H114+H115+H116+H117+H118+H119+H120</f>
        <v>40273.49</v>
      </c>
      <c r="I113" s="21">
        <f>I114+I115+I116+I117+I118+I119+I120</f>
        <v>40273.49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20000</v>
      </c>
      <c r="G114" s="23">
        <v>20000</v>
      </c>
      <c r="H114" s="23">
        <v>40273.49</v>
      </c>
      <c r="I114" s="23">
        <v>40273.49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122010</v>
      </c>
      <c r="G121" s="21">
        <f>G122+G125+G126</f>
        <v>122010</v>
      </c>
      <c r="H121" s="21">
        <f>H122+H125+H126</f>
        <v>195077</v>
      </c>
      <c r="I121" s="21">
        <f>I122+I125+I126</f>
        <v>195077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122010</v>
      </c>
      <c r="G122" s="23">
        <f>G123+G124</f>
        <v>122010</v>
      </c>
      <c r="H122" s="23">
        <f>H123+H124</f>
        <v>195077</v>
      </c>
      <c r="I122" s="23">
        <f>I123+I124</f>
        <v>195077</v>
      </c>
      <c r="J122" s="23">
        <f>J123+J124</f>
        <v>0</v>
      </c>
    </row>
    <row r="123" spans="5:10" ht="14.25">
      <c r="E123" s="22" t="s">
        <v>184</v>
      </c>
      <c r="F123" s="23">
        <v>122010</v>
      </c>
      <c r="G123" s="23">
        <v>122010</v>
      </c>
      <c r="H123" s="23">
        <v>195077</v>
      </c>
      <c r="I123" s="23">
        <v>195077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9941050</v>
      </c>
      <c r="G127" s="21">
        <f>G128+G129+G130+G131+G132+G133+G134</f>
        <v>10095410.8</v>
      </c>
      <c r="H127" s="21">
        <f>H128+H129+H130+H131+H132+H133+H134</f>
        <v>8534783.56</v>
      </c>
      <c r="I127" s="21">
        <f>I128+I129+I130+I131+I132+I133+I134</f>
        <v>6034783.56</v>
      </c>
      <c r="J127" s="21">
        <f>J128+J129+J130+J131+J132+J133+J134</f>
        <v>3456688.08</v>
      </c>
    </row>
    <row r="128" spans="4:10" ht="14.25">
      <c r="D128" s="22" t="s">
        <v>191</v>
      </c>
      <c r="E128" s="22" t="s">
        <v>192</v>
      </c>
      <c r="F128" s="23">
        <v>9941050</v>
      </c>
      <c r="G128" s="23">
        <v>10095410.8</v>
      </c>
      <c r="H128" s="23">
        <v>8534783.56</v>
      </c>
      <c r="I128" s="23">
        <v>6034783.56</v>
      </c>
      <c r="J128" s="23">
        <v>3456688.08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64872</v>
      </c>
      <c r="G147" s="19">
        <f>G148+G156+G165+G174+G178+G185+G191+G193</f>
        <v>64872</v>
      </c>
      <c r="H147" s="19">
        <f>H148+H156+H165+H174+H178+H185+H191+H193</f>
        <v>66073.92</v>
      </c>
      <c r="I147" s="19">
        <f>I148+I156+I165+I174+I178+I185+I191+I193</f>
        <v>56434.92</v>
      </c>
      <c r="J147" s="19">
        <f>J148+J156+J165+J174+J178+J185+J191+J193</f>
        <v>8726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64872</v>
      </c>
      <c r="G185" s="21">
        <f>G186+G187+G188+G189+G190</f>
        <v>64872</v>
      </c>
      <c r="H185" s="21">
        <f>H186+H187+H188+H189+H190</f>
        <v>66073.92</v>
      </c>
      <c r="I185" s="21">
        <f>I186+I187+I188+I189+I190</f>
        <v>56434.92</v>
      </c>
      <c r="J185" s="21">
        <f>J186+J187+J188+J189+J190</f>
        <v>8726</v>
      </c>
    </row>
    <row r="186" spans="4:10" ht="14.25">
      <c r="D186" s="22" t="s">
        <v>293</v>
      </c>
      <c r="E186" s="22" t="s">
        <v>294</v>
      </c>
      <c r="F186" s="23">
        <v>64872</v>
      </c>
      <c r="G186" s="23">
        <v>64872</v>
      </c>
      <c r="H186" s="23">
        <v>66073.92</v>
      </c>
      <c r="I186" s="23">
        <v>56434.92</v>
      </c>
      <c r="J186" s="23">
        <v>8726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19619086</v>
      </c>
      <c r="G195" s="19">
        <f>G10+G24+G31+G102+G147</f>
        <v>19773446.8</v>
      </c>
      <c r="H195" s="19">
        <f>H10+H24+H31+H102+H147</f>
        <v>17983223.560000002</v>
      </c>
      <c r="I195" s="19">
        <f>I10+I24+I31+I102+I147</f>
        <v>15272135.51</v>
      </c>
      <c r="J195" s="19">
        <f>J10+J24+J31+J102+J147</f>
        <v>3671248.06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CONCATENATE("Previsiones iniciales Presupuesto ",F5)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0</v>
      </c>
      <c r="G38" s="19">
        <f>G39+G47+G55+G61+G69+G72+G75</f>
        <v>4489851.92</v>
      </c>
      <c r="H38" s="19">
        <f>H39+H47+H55+H61+H69+H72+H75</f>
        <v>796478.73</v>
      </c>
      <c r="I38" s="19">
        <f>I39+I47+I55+I61+I69+I72+I75</f>
        <v>796478.73</v>
      </c>
      <c r="J38" s="19">
        <f>J39+J47+J55+J61+J69+J72+J75</f>
        <v>101053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101053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101053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101053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0</v>
      </c>
      <c r="G61" s="21">
        <f>G62+G63+G64+G65+G66+G67+G68</f>
        <v>4489851.92</v>
      </c>
      <c r="H61" s="21">
        <f>H62+H63+H64+H65+H66+H67+H68</f>
        <v>796478.73</v>
      </c>
      <c r="I61" s="21">
        <f>I62+I63+I64+I65+I66+I67+I68</f>
        <v>796478.73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0</v>
      </c>
      <c r="G62" s="23">
        <v>4489851.92</v>
      </c>
      <c r="H62" s="23">
        <v>796478.73</v>
      </c>
      <c r="I62" s="23">
        <v>796478.73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2945624.65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2945624.65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2945624.65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2945624.65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0</v>
      </c>
      <c r="G125" s="19">
        <f>G10+G38+G81+G114</f>
        <v>7435476.57</v>
      </c>
      <c r="H125" s="19">
        <f>H10+H38+H81+H114</f>
        <v>796478.73</v>
      </c>
      <c r="I125" s="19">
        <f>I10+I38+I81+I114</f>
        <v>796478.73</v>
      </c>
      <c r="J125" s="19">
        <f>J10+J38+J81+J114</f>
        <v>101053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3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467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468</v>
      </c>
    </row>
    <row r="8" spans="1:10" ht="24.75" customHeight="1">
      <c r="A8" s="26" t="s">
        <v>469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4.25">
      <c r="B10" s="18" t="s">
        <v>14</v>
      </c>
      <c r="C10" s="18" t="s">
        <v>473</v>
      </c>
      <c r="D10" s="18"/>
      <c r="E10" s="18"/>
      <c r="F10" s="19">
        <f>F11+F13+F15+F24+F30+F32</f>
        <v>5456000</v>
      </c>
      <c r="G10" s="19">
        <f>G11+G13+G15+G24+G30+G32</f>
        <v>5613004.64</v>
      </c>
      <c r="H10" s="19">
        <f>H11+H13+H15+H24+H30+H32</f>
        <v>5526840.790000001</v>
      </c>
      <c r="I10" s="19">
        <f>I11+I13+I15+I24+I30+I32</f>
        <v>5467936.390000001</v>
      </c>
      <c r="J10" s="19">
        <f>J11+J13+J15+J24+J30+J32</f>
        <v>22232.32</v>
      </c>
    </row>
    <row r="11" spans="3:10" ht="14.25">
      <c r="C11" s="20" t="s">
        <v>474</v>
      </c>
      <c r="D11" s="20" t="s">
        <v>475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476</v>
      </c>
      <c r="E12" s="22" t="s">
        <v>477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478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479</v>
      </c>
      <c r="E14" s="22" t="s">
        <v>477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480</v>
      </c>
      <c r="D15" s="20" t="s">
        <v>481</v>
      </c>
      <c r="E15" s="20"/>
      <c r="F15" s="21">
        <f>F16+F17+F22+F23</f>
        <v>4135064</v>
      </c>
      <c r="G15" s="21">
        <f>G16+G17+G22+G23</f>
        <v>4264464</v>
      </c>
      <c r="H15" s="21">
        <f>H16+H17+H22+H23</f>
        <v>4333520.48</v>
      </c>
      <c r="I15" s="21">
        <f>I16+I17+I22+I23</f>
        <v>4283070.5600000005</v>
      </c>
      <c r="J15" s="21">
        <f>J16+J17+J22+J23</f>
        <v>13511.08</v>
      </c>
    </row>
    <row r="16" spans="4:10" ht="14.25">
      <c r="D16" s="22" t="s">
        <v>482</v>
      </c>
      <c r="E16" s="22" t="s">
        <v>483</v>
      </c>
      <c r="F16" s="23">
        <v>1523930</v>
      </c>
      <c r="G16" s="23">
        <v>1523930</v>
      </c>
      <c r="H16" s="23">
        <v>1717909.29</v>
      </c>
      <c r="I16" s="23">
        <v>1717811.09</v>
      </c>
      <c r="J16" s="23">
        <v>0</v>
      </c>
    </row>
    <row r="17" spans="4:10" ht="14.25">
      <c r="D17" s="22" t="s">
        <v>484</v>
      </c>
      <c r="E17" s="22" t="s">
        <v>485</v>
      </c>
      <c r="F17" s="23">
        <f>F18+F19+F20+F21</f>
        <v>2611134</v>
      </c>
      <c r="G17" s="23">
        <f>G18+G19+G20+G21</f>
        <v>2740534</v>
      </c>
      <c r="H17" s="23">
        <f>H18+H19+H20+H21</f>
        <v>2615611.19</v>
      </c>
      <c r="I17" s="23">
        <f>I18+I19+I20+I21</f>
        <v>2565259.47</v>
      </c>
      <c r="J17" s="23">
        <f>J18+J19+J20+J21</f>
        <v>13511.08</v>
      </c>
    </row>
    <row r="18" spans="5:10" ht="14.25">
      <c r="E18" s="22" t="s">
        <v>486</v>
      </c>
      <c r="F18" s="23">
        <v>2611134</v>
      </c>
      <c r="G18" s="23">
        <v>2740534</v>
      </c>
      <c r="H18" s="23">
        <v>2615611.19</v>
      </c>
      <c r="I18" s="23">
        <v>2565259.47</v>
      </c>
      <c r="J18" s="23">
        <v>13511.08</v>
      </c>
    </row>
    <row r="19" spans="5:10" ht="14.25">
      <c r="E19" s="22" t="s">
        <v>487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488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489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490</v>
      </c>
      <c r="E22" s="22" t="s">
        <v>491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492</v>
      </c>
      <c r="E23" s="22" t="s">
        <v>493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494</v>
      </c>
      <c r="E24" s="20"/>
      <c r="F24" s="21">
        <f>F25+F28+F29</f>
        <v>36278</v>
      </c>
      <c r="G24" s="21">
        <f>G25+G28+G29</f>
        <v>61238.8</v>
      </c>
      <c r="H24" s="21">
        <f>H25+H28+H29</f>
        <v>53694.62</v>
      </c>
      <c r="I24" s="21">
        <f>I25+I28+I29</f>
        <v>53694.62</v>
      </c>
      <c r="J24" s="21">
        <f>J25+J28+J29</f>
        <v>0</v>
      </c>
    </row>
    <row r="25" spans="4:10" ht="14.25">
      <c r="D25" s="22" t="s">
        <v>28</v>
      </c>
      <c r="E25" s="22" t="s">
        <v>495</v>
      </c>
      <c r="F25" s="23">
        <f>F26+F27</f>
        <v>36278</v>
      </c>
      <c r="G25" s="23">
        <f>G26+G27</f>
        <v>36278</v>
      </c>
      <c r="H25" s="23">
        <f>H26+H27</f>
        <v>37105.69</v>
      </c>
      <c r="I25" s="23">
        <f>I26+I27</f>
        <v>37105.69</v>
      </c>
      <c r="J25" s="23">
        <f>J26+J27</f>
        <v>0</v>
      </c>
    </row>
    <row r="26" spans="5:10" ht="14.25">
      <c r="E26" s="22" t="s">
        <v>496</v>
      </c>
      <c r="F26" s="23">
        <v>36278</v>
      </c>
      <c r="G26" s="23">
        <v>36278</v>
      </c>
      <c r="H26" s="23">
        <v>37105.69</v>
      </c>
      <c r="I26" s="23">
        <v>37105.69</v>
      </c>
      <c r="J26" s="23">
        <v>0</v>
      </c>
    </row>
    <row r="27" spans="5:10" ht="14.25">
      <c r="E27" s="22" t="s">
        <v>497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498</v>
      </c>
      <c r="E28" s="22" t="s">
        <v>499</v>
      </c>
      <c r="F28" s="23">
        <v>0</v>
      </c>
      <c r="G28" s="23">
        <v>24960.8</v>
      </c>
      <c r="H28" s="23">
        <v>16588.93</v>
      </c>
      <c r="I28" s="23">
        <v>16588.93</v>
      </c>
      <c r="J28" s="23">
        <v>0</v>
      </c>
    </row>
    <row r="29" spans="4:10" ht="14.25">
      <c r="D29" s="22" t="s">
        <v>500</v>
      </c>
      <c r="E29" s="22" t="s">
        <v>491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501</v>
      </c>
      <c r="D30" s="20" t="s">
        <v>502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503</v>
      </c>
      <c r="E31" s="22" t="s">
        <v>502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504</v>
      </c>
      <c r="D32" s="20" t="s">
        <v>505</v>
      </c>
      <c r="E32" s="20"/>
      <c r="F32" s="21">
        <f>F33+F38+F42+F47+F52</f>
        <v>1284658</v>
      </c>
      <c r="G32" s="21">
        <f>G33+G38+G42+G47+G52</f>
        <v>1287301.84</v>
      </c>
      <c r="H32" s="21">
        <f>H33+H38+H42+H47+H52</f>
        <v>1139625.6900000002</v>
      </c>
      <c r="I32" s="21">
        <f>I33+I38+I42+I47+I52</f>
        <v>1131171.2100000002</v>
      </c>
      <c r="J32" s="21">
        <f>J33+J38+J42+J47+J52</f>
        <v>8721.24</v>
      </c>
    </row>
    <row r="33" spans="4:10" ht="14.25">
      <c r="D33" s="22" t="s">
        <v>506</v>
      </c>
      <c r="E33" s="22" t="s">
        <v>507</v>
      </c>
      <c r="F33" s="23">
        <f>F34+F35+F36+F37</f>
        <v>1215937</v>
      </c>
      <c r="G33" s="23">
        <f>G34+G35+G36+G37</f>
        <v>1215937</v>
      </c>
      <c r="H33" s="23">
        <f>H34+H35+H36+H37</f>
        <v>1107849.32</v>
      </c>
      <c r="I33" s="23">
        <f>I34+I35+I36+I37</f>
        <v>1099394.84</v>
      </c>
      <c r="J33" s="23">
        <f>J34+J35+J36+J37</f>
        <v>8721.24</v>
      </c>
    </row>
    <row r="34" spans="5:10" ht="14.25">
      <c r="E34" s="22" t="s">
        <v>508</v>
      </c>
      <c r="F34" s="23">
        <v>1150222</v>
      </c>
      <c r="G34" s="23">
        <v>1150222</v>
      </c>
      <c r="H34" s="23">
        <v>1040106.47</v>
      </c>
      <c r="I34" s="23">
        <v>1040106.47</v>
      </c>
      <c r="J34" s="23">
        <v>0</v>
      </c>
    </row>
    <row r="35" spans="5:10" ht="14.25">
      <c r="E35" s="22" t="s">
        <v>509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510</v>
      </c>
      <c r="F36" s="23">
        <v>59715</v>
      </c>
      <c r="G36" s="23">
        <v>59715</v>
      </c>
      <c r="H36" s="23">
        <v>63744.85</v>
      </c>
      <c r="I36" s="23">
        <v>55290.37</v>
      </c>
      <c r="J36" s="23">
        <v>8721.24</v>
      </c>
    </row>
    <row r="37" spans="5:10" ht="14.25">
      <c r="E37" s="22" t="s">
        <v>511</v>
      </c>
      <c r="F37" s="23">
        <v>6000</v>
      </c>
      <c r="G37" s="23">
        <v>6000</v>
      </c>
      <c r="H37" s="23">
        <v>3998</v>
      </c>
      <c r="I37" s="23">
        <v>3998</v>
      </c>
      <c r="J37" s="23">
        <v>0</v>
      </c>
    </row>
    <row r="38" spans="4:10" ht="14.25">
      <c r="D38" s="22" t="s">
        <v>512</v>
      </c>
      <c r="E38" s="22" t="s">
        <v>513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514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515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517</v>
      </c>
      <c r="E42" s="22" t="s">
        <v>518</v>
      </c>
      <c r="F42" s="23">
        <f>F43+F44+F45+F46</f>
        <v>68721</v>
      </c>
      <c r="G42" s="23">
        <f>G43+G44+G45+G46</f>
        <v>71364.84</v>
      </c>
      <c r="H42" s="23">
        <f>H43+H44+H45+H46</f>
        <v>31776.370000000003</v>
      </c>
      <c r="I42" s="23">
        <f>I43+I44+I45+I46</f>
        <v>31776.370000000003</v>
      </c>
      <c r="J42" s="23">
        <f>J43+J44+J45+J46</f>
        <v>0</v>
      </c>
    </row>
    <row r="43" spans="5:10" ht="14.25">
      <c r="E43" s="22" t="s">
        <v>519</v>
      </c>
      <c r="F43" s="23">
        <v>21000</v>
      </c>
      <c r="G43" s="23">
        <v>21000</v>
      </c>
      <c r="H43" s="23">
        <v>1973.21</v>
      </c>
      <c r="I43" s="23">
        <v>1973.21</v>
      </c>
      <c r="J43" s="23">
        <v>0</v>
      </c>
    </row>
    <row r="44" spans="5:10" ht="14.25">
      <c r="E44" s="22" t="s">
        <v>520</v>
      </c>
      <c r="F44" s="23">
        <v>2436</v>
      </c>
      <c r="G44" s="23">
        <v>2436</v>
      </c>
      <c r="H44" s="23">
        <v>2119.49</v>
      </c>
      <c r="I44" s="23">
        <v>2119.49</v>
      </c>
      <c r="J44" s="23">
        <v>0</v>
      </c>
    </row>
    <row r="45" spans="5:10" ht="14.25">
      <c r="E45" s="22" t="s">
        <v>521</v>
      </c>
      <c r="F45" s="23">
        <v>16285</v>
      </c>
      <c r="G45" s="23">
        <v>18928.84</v>
      </c>
      <c r="H45" s="23">
        <v>2208.61</v>
      </c>
      <c r="I45" s="23">
        <v>2208.61</v>
      </c>
      <c r="J45" s="23">
        <v>0</v>
      </c>
    </row>
    <row r="46" spans="5:10" ht="14.25">
      <c r="E46" s="22" t="s">
        <v>522</v>
      </c>
      <c r="F46" s="23">
        <v>29000</v>
      </c>
      <c r="G46" s="23">
        <v>29000</v>
      </c>
      <c r="H46" s="23">
        <v>25475.06</v>
      </c>
      <c r="I46" s="23">
        <v>25475.06</v>
      </c>
      <c r="J46" s="23">
        <v>0</v>
      </c>
    </row>
    <row r="47" spans="4:10" ht="14.25">
      <c r="D47" s="22" t="s">
        <v>523</v>
      </c>
      <c r="E47" s="22" t="s">
        <v>524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527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528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529</v>
      </c>
      <c r="E52" s="22" t="s">
        <v>530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531</v>
      </c>
      <c r="D53" s="18"/>
      <c r="E53" s="18"/>
      <c r="F53" s="19">
        <f>F54+F62+F70+F127</f>
        <v>12832536</v>
      </c>
      <c r="G53" s="19">
        <f>G54+G62+G70+G127</f>
        <v>14454377.529999997</v>
      </c>
      <c r="H53" s="19">
        <f>H54+H62+H70+H127</f>
        <v>11839637.769999998</v>
      </c>
      <c r="I53" s="19">
        <f>I54+I62+I70+I127</f>
        <v>11523982.719999999</v>
      </c>
      <c r="J53" s="19">
        <f>J54+J62+J70+J127</f>
        <v>388191.09</v>
      </c>
    </row>
    <row r="54" spans="3:10" ht="14.25">
      <c r="C54" s="20" t="s">
        <v>532</v>
      </c>
      <c r="D54" s="20" t="s">
        <v>533</v>
      </c>
      <c r="E54" s="20"/>
      <c r="F54" s="21">
        <f>F55+F56+F57+F58+F59+F60+F61</f>
        <v>379912</v>
      </c>
      <c r="G54" s="21">
        <f>G55+G56+G57+G58+G59+G60+G61</f>
        <v>516224.17</v>
      </c>
      <c r="H54" s="21">
        <f>H55+H56+H57+H58+H59+H60+H61</f>
        <v>326562.07</v>
      </c>
      <c r="I54" s="21">
        <f>I55+I56+I57+I58+I59+I60+I61</f>
        <v>326562.07</v>
      </c>
      <c r="J54" s="21">
        <f>J55+J56+J57+J58+J59+J60+J61</f>
        <v>16593.73</v>
      </c>
    </row>
    <row r="55" spans="4:10" ht="14.25">
      <c r="D55" s="22" t="s">
        <v>534</v>
      </c>
      <c r="E55" s="22" t="s">
        <v>535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536</v>
      </c>
      <c r="E56" s="22" t="s">
        <v>537</v>
      </c>
      <c r="F56" s="23">
        <v>204125</v>
      </c>
      <c r="G56" s="23">
        <v>204125</v>
      </c>
      <c r="H56" s="23">
        <v>222877.53</v>
      </c>
      <c r="I56" s="23">
        <v>222877.53</v>
      </c>
      <c r="J56" s="23">
        <v>16593.73</v>
      </c>
    </row>
    <row r="57" spans="4:10" ht="14.25">
      <c r="D57" s="22" t="s">
        <v>538</v>
      </c>
      <c r="E57" s="22" t="s">
        <v>539</v>
      </c>
      <c r="F57" s="23">
        <v>171787</v>
      </c>
      <c r="G57" s="23">
        <v>308099.17</v>
      </c>
      <c r="H57" s="23">
        <v>103351.12</v>
      </c>
      <c r="I57" s="23">
        <v>103351.12</v>
      </c>
      <c r="J57" s="23">
        <v>0</v>
      </c>
    </row>
    <row r="58" spans="4:10" ht="14.25">
      <c r="D58" s="22" t="s">
        <v>540</v>
      </c>
      <c r="E58" s="22" t="s">
        <v>541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542</v>
      </c>
      <c r="E59" s="22" t="s">
        <v>543</v>
      </c>
      <c r="F59" s="23">
        <v>4000</v>
      </c>
      <c r="G59" s="23">
        <v>4000</v>
      </c>
      <c r="H59" s="23">
        <v>333.42</v>
      </c>
      <c r="I59" s="23">
        <v>333.42</v>
      </c>
      <c r="J59" s="23">
        <v>0</v>
      </c>
    </row>
    <row r="60" spans="4:10" ht="14.25">
      <c r="D60" s="22" t="s">
        <v>544</v>
      </c>
      <c r="E60" s="22" t="s">
        <v>545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546</v>
      </c>
      <c r="E61" s="22" t="s">
        <v>547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4.25">
      <c r="C62" s="20" t="s">
        <v>548</v>
      </c>
      <c r="D62" s="20" t="s">
        <v>549</v>
      </c>
      <c r="E62" s="20"/>
      <c r="F62" s="21">
        <f>F63+F64+F65+F66+F67+F68+F69</f>
        <v>696000</v>
      </c>
      <c r="G62" s="21">
        <f>G63+G64+G65+G66+G67+G68+G69</f>
        <v>819983.4299999999</v>
      </c>
      <c r="H62" s="21">
        <f>H63+H64+H65+H66+H67+H68+H69</f>
        <v>473028.6</v>
      </c>
      <c r="I62" s="21">
        <f>I63+I64+I65+I66+I67+I68+I69</f>
        <v>467228.12</v>
      </c>
      <c r="J62" s="21">
        <f>J63+J64+J65+J66+J67+J68+J69</f>
        <v>30754.460000000003</v>
      </c>
    </row>
    <row r="63" spans="4:10" ht="14.25">
      <c r="D63" s="22" t="s">
        <v>550</v>
      </c>
      <c r="E63" s="22" t="s">
        <v>551</v>
      </c>
      <c r="F63" s="23">
        <v>8000</v>
      </c>
      <c r="G63" s="23">
        <v>8000</v>
      </c>
      <c r="H63" s="23">
        <v>3586.8</v>
      </c>
      <c r="I63" s="23">
        <v>3586.8</v>
      </c>
      <c r="J63" s="23">
        <v>2043.83</v>
      </c>
    </row>
    <row r="64" spans="4:10" ht="14.25">
      <c r="D64" s="22" t="s">
        <v>552</v>
      </c>
      <c r="E64" s="22" t="s">
        <v>537</v>
      </c>
      <c r="F64" s="23">
        <v>500500</v>
      </c>
      <c r="G64" s="23">
        <v>554228.07</v>
      </c>
      <c r="H64" s="23">
        <v>372739.6</v>
      </c>
      <c r="I64" s="23">
        <v>367582.42</v>
      </c>
      <c r="J64" s="23">
        <v>25727.54</v>
      </c>
    </row>
    <row r="65" spans="4:10" ht="14.25">
      <c r="D65" s="22" t="s">
        <v>553</v>
      </c>
      <c r="E65" s="22" t="s">
        <v>539</v>
      </c>
      <c r="F65" s="23">
        <v>187500</v>
      </c>
      <c r="G65" s="23">
        <v>257755.36</v>
      </c>
      <c r="H65" s="23">
        <v>96394.29</v>
      </c>
      <c r="I65" s="23">
        <v>95750.99</v>
      </c>
      <c r="J65" s="23">
        <v>2983.09</v>
      </c>
    </row>
    <row r="66" spans="4:10" ht="14.25">
      <c r="D66" s="22" t="s">
        <v>554</v>
      </c>
      <c r="E66" s="22" t="s">
        <v>541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555</v>
      </c>
      <c r="E67" s="22" t="s">
        <v>543</v>
      </c>
      <c r="F67" s="23">
        <v>0</v>
      </c>
      <c r="G67" s="23">
        <v>0</v>
      </c>
      <c r="H67" s="23">
        <v>115.32</v>
      </c>
      <c r="I67" s="23">
        <v>115.32</v>
      </c>
      <c r="J67" s="23">
        <v>0</v>
      </c>
    </row>
    <row r="68" spans="4:10" ht="14.25">
      <c r="D68" s="22" t="s">
        <v>556</v>
      </c>
      <c r="E68" s="22" t="s">
        <v>557</v>
      </c>
      <c r="F68" s="23">
        <v>0</v>
      </c>
      <c r="G68" s="23">
        <v>0</v>
      </c>
      <c r="H68" s="23">
        <v>192.59</v>
      </c>
      <c r="I68" s="23">
        <v>192.59</v>
      </c>
      <c r="J68" s="23">
        <v>0</v>
      </c>
    </row>
    <row r="69" spans="4:10" ht="14.25">
      <c r="D69" s="22" t="s">
        <v>558</v>
      </c>
      <c r="E69" s="22" t="s">
        <v>547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4.25">
      <c r="C70" s="20" t="s">
        <v>559</v>
      </c>
      <c r="D70" s="20" t="s">
        <v>560</v>
      </c>
      <c r="E70" s="20"/>
      <c r="F70" s="21">
        <f>F71+F75+F89+F96+F97+F102+F107+F115</f>
        <v>11752624</v>
      </c>
      <c r="G70" s="21">
        <f>G71+G75+G89+G96+G97+G102+G107+G115</f>
        <v>13114169.929999998</v>
      </c>
      <c r="H70" s="21">
        <f>H71+H75+H89+H96+H97+H102+H107+H115</f>
        <v>11039409.159999998</v>
      </c>
      <c r="I70" s="21">
        <f>I71+I75+I89+I96+I97+I102+I107+I115</f>
        <v>10729554.59</v>
      </c>
      <c r="J70" s="21">
        <f>J71+J75+J89+J96+J97+J102+J107+J115</f>
        <v>340842.9</v>
      </c>
    </row>
    <row r="71" spans="4:10" ht="14.25">
      <c r="D71" s="22" t="s">
        <v>561</v>
      </c>
      <c r="E71" s="22" t="s">
        <v>562</v>
      </c>
      <c r="F71" s="23">
        <f>F72+F73+F74</f>
        <v>15500</v>
      </c>
      <c r="G71" s="23">
        <f>G72+G73+G74</f>
        <v>16032.35</v>
      </c>
      <c r="H71" s="23">
        <f>H72+H73+H74</f>
        <v>14135.669999999998</v>
      </c>
      <c r="I71" s="23">
        <f>I72+I73+I74</f>
        <v>12764.78</v>
      </c>
      <c r="J71" s="23">
        <f>J72+J73+J74</f>
        <v>0</v>
      </c>
    </row>
    <row r="72" spans="5:10" ht="14.25">
      <c r="E72" s="22" t="s">
        <v>563</v>
      </c>
      <c r="F72" s="23">
        <v>10000</v>
      </c>
      <c r="G72" s="23">
        <v>10532.35</v>
      </c>
      <c r="H72" s="23">
        <v>9786.26</v>
      </c>
      <c r="I72" s="23">
        <v>8945.55</v>
      </c>
      <c r="J72" s="23">
        <v>0</v>
      </c>
    </row>
    <row r="73" spans="5:10" ht="14.25">
      <c r="E73" s="22" t="s">
        <v>564</v>
      </c>
      <c r="F73" s="23">
        <v>1000</v>
      </c>
      <c r="G73" s="23">
        <v>1000</v>
      </c>
      <c r="H73" s="23">
        <v>518.54</v>
      </c>
      <c r="I73" s="23">
        <v>518.54</v>
      </c>
      <c r="J73" s="23">
        <v>0</v>
      </c>
    </row>
    <row r="74" spans="5:10" ht="14.25">
      <c r="E74" s="22" t="s">
        <v>565</v>
      </c>
      <c r="F74" s="23">
        <v>4500</v>
      </c>
      <c r="G74" s="23">
        <v>4500</v>
      </c>
      <c r="H74" s="23">
        <v>3830.87</v>
      </c>
      <c r="I74" s="23">
        <v>3300.69</v>
      </c>
      <c r="J74" s="23">
        <v>0</v>
      </c>
    </row>
    <row r="75" spans="4:10" ht="14.25">
      <c r="D75" s="22" t="s">
        <v>566</v>
      </c>
      <c r="E75" s="22" t="s">
        <v>567</v>
      </c>
      <c r="F75" s="23">
        <f>F76+F77+F78+F79+F80+F81+F82+F83+F84+F85+F86+F87+F88</f>
        <v>820952</v>
      </c>
      <c r="G75" s="23">
        <f>G76+G77+G78+G79+G80+G81+G82+G83+G84+G85+G86+G87+G88</f>
        <v>929176.2</v>
      </c>
      <c r="H75" s="23">
        <f>H76+H77+H78+H79+H80+H81+H82+H83+H84+H85+H86+H87+H88</f>
        <v>656797.76</v>
      </c>
      <c r="I75" s="23">
        <f>I76+I77+I78+I79+I80+I81+I82+I83+I84+I85+I86+I87+I88</f>
        <v>651452.26</v>
      </c>
      <c r="J75" s="23">
        <f>J76+J77+J78+J79+J80+J81+J82+J83+J84+J85+J86+J87+J88</f>
        <v>9960.66</v>
      </c>
    </row>
    <row r="76" spans="5:10" ht="14.25">
      <c r="E76" s="22" t="s">
        <v>568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569</v>
      </c>
      <c r="F77" s="23">
        <v>307750</v>
      </c>
      <c r="G77" s="23">
        <v>370963.37</v>
      </c>
      <c r="H77" s="23">
        <v>315500.04</v>
      </c>
      <c r="I77" s="23">
        <v>315500.04</v>
      </c>
      <c r="J77" s="23">
        <v>0</v>
      </c>
    </row>
    <row r="78" spans="5:10" ht="14.25">
      <c r="E78" s="22" t="s">
        <v>570</v>
      </c>
      <c r="F78" s="23">
        <v>19580</v>
      </c>
      <c r="G78" s="23">
        <v>26011.14</v>
      </c>
      <c r="H78" s="23">
        <v>28099.8</v>
      </c>
      <c r="I78" s="23">
        <v>28099.8</v>
      </c>
      <c r="J78" s="23">
        <v>0</v>
      </c>
    </row>
    <row r="79" spans="5:10" ht="14.25">
      <c r="E79" s="22" t="s">
        <v>571</v>
      </c>
      <c r="F79" s="23">
        <v>2650</v>
      </c>
      <c r="G79" s="23">
        <v>2650</v>
      </c>
      <c r="H79" s="23">
        <v>1530.16</v>
      </c>
      <c r="I79" s="23">
        <v>1530.16</v>
      </c>
      <c r="J79" s="23">
        <v>0</v>
      </c>
    </row>
    <row r="80" spans="5:10" ht="14.25">
      <c r="E80" s="22" t="s">
        <v>572</v>
      </c>
      <c r="F80" s="23">
        <v>27490</v>
      </c>
      <c r="G80" s="23">
        <v>27490</v>
      </c>
      <c r="H80" s="23">
        <v>10582.51</v>
      </c>
      <c r="I80" s="23">
        <v>10582.51</v>
      </c>
      <c r="J80" s="23">
        <v>0</v>
      </c>
    </row>
    <row r="81" spans="5:10" ht="14.25">
      <c r="E81" s="22" t="s">
        <v>573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574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575</v>
      </c>
      <c r="F83" s="23">
        <v>0</v>
      </c>
      <c r="G83" s="23">
        <v>0</v>
      </c>
      <c r="H83" s="23">
        <v>151.83</v>
      </c>
      <c r="I83" s="23">
        <v>151.83</v>
      </c>
      <c r="J83" s="23">
        <v>0</v>
      </c>
    </row>
    <row r="84" spans="5:10" ht="14.25">
      <c r="E84" s="22" t="s">
        <v>576</v>
      </c>
      <c r="F84" s="23">
        <v>145982</v>
      </c>
      <c r="G84" s="23">
        <v>162911.16</v>
      </c>
      <c r="H84" s="23">
        <v>53063.59</v>
      </c>
      <c r="I84" s="23">
        <v>53063.59</v>
      </c>
      <c r="J84" s="23">
        <v>0</v>
      </c>
    </row>
    <row r="85" spans="5:10" ht="14.25">
      <c r="E85" s="22" t="s">
        <v>577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578</v>
      </c>
      <c r="F86" s="23">
        <v>33800</v>
      </c>
      <c r="G86" s="23">
        <v>34937.6</v>
      </c>
      <c r="H86" s="23">
        <v>28943.89</v>
      </c>
      <c r="I86" s="23">
        <v>28459.39</v>
      </c>
      <c r="J86" s="23">
        <v>3707.71</v>
      </c>
    </row>
    <row r="87" spans="5:10" ht="14.25">
      <c r="E87" s="22" t="s">
        <v>579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580</v>
      </c>
      <c r="F88" s="23">
        <v>283700</v>
      </c>
      <c r="G88" s="23">
        <v>304212.93</v>
      </c>
      <c r="H88" s="23">
        <v>218925.94</v>
      </c>
      <c r="I88" s="23">
        <v>214064.94</v>
      </c>
      <c r="J88" s="23">
        <v>6252.95</v>
      </c>
    </row>
    <row r="89" spans="4:10" ht="14.25">
      <c r="D89" s="22" t="s">
        <v>581</v>
      </c>
      <c r="E89" s="22" t="s">
        <v>582</v>
      </c>
      <c r="F89" s="23">
        <f>F90+F91+F92+F93+F94+F95</f>
        <v>40975</v>
      </c>
      <c r="G89" s="23">
        <f>G90+G91+G92+G93+G94+G95</f>
        <v>45094.979999999996</v>
      </c>
      <c r="H89" s="23">
        <f>H90+H91+H92+H93+H94+H95</f>
        <v>19689.6</v>
      </c>
      <c r="I89" s="23">
        <f>I90+I91+I92+I93+I94+I95</f>
        <v>19689.6</v>
      </c>
      <c r="J89" s="23">
        <f>J90+J91+J92+J93+J94+J95</f>
        <v>0</v>
      </c>
    </row>
    <row r="90" spans="5:10" ht="14.25">
      <c r="E90" s="22" t="s">
        <v>583</v>
      </c>
      <c r="F90" s="23">
        <v>22675</v>
      </c>
      <c r="G90" s="23">
        <v>25419.28</v>
      </c>
      <c r="H90" s="23">
        <v>7922.26</v>
      </c>
      <c r="I90" s="23">
        <v>7922.26</v>
      </c>
      <c r="J90" s="23">
        <v>0</v>
      </c>
    </row>
    <row r="91" spans="5:10" ht="14.25">
      <c r="E91" s="22" t="s">
        <v>584</v>
      </c>
      <c r="F91" s="23">
        <v>6000</v>
      </c>
      <c r="G91" s="23">
        <v>6000</v>
      </c>
      <c r="H91" s="23">
        <v>6183.07</v>
      </c>
      <c r="I91" s="23">
        <v>6183.07</v>
      </c>
      <c r="J91" s="23">
        <v>0</v>
      </c>
    </row>
    <row r="92" spans="5:10" ht="14.25">
      <c r="E92" s="22" t="s">
        <v>585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586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587</v>
      </c>
      <c r="F94" s="23">
        <v>12300</v>
      </c>
      <c r="G94" s="23">
        <v>13675.7</v>
      </c>
      <c r="H94" s="23">
        <v>5584.27</v>
      </c>
      <c r="I94" s="23">
        <v>5584.27</v>
      </c>
      <c r="J94" s="23">
        <v>0</v>
      </c>
    </row>
    <row r="95" spans="5:10" ht="14.25">
      <c r="E95" s="22" t="s">
        <v>588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589</v>
      </c>
      <c r="E96" s="22" t="s">
        <v>590</v>
      </c>
      <c r="F96" s="23">
        <v>800</v>
      </c>
      <c r="G96" s="23">
        <v>800</v>
      </c>
      <c r="H96" s="23">
        <v>942.66</v>
      </c>
      <c r="I96" s="23">
        <v>853.28</v>
      </c>
      <c r="J96" s="23">
        <v>0</v>
      </c>
    </row>
    <row r="97" spans="4:10" ht="14.25">
      <c r="D97" s="22" t="s">
        <v>591</v>
      </c>
      <c r="E97" s="22" t="s">
        <v>592</v>
      </c>
      <c r="F97" s="23">
        <f>F98+F99+F100+F101</f>
        <v>67000</v>
      </c>
      <c r="G97" s="23">
        <f>G98+G99+G100+G101</f>
        <v>67000</v>
      </c>
      <c r="H97" s="23">
        <f>H98+H99+H100+H101</f>
        <v>0</v>
      </c>
      <c r="I97" s="23">
        <f>I98+I99+I100+I101</f>
        <v>0</v>
      </c>
      <c r="J97" s="23">
        <f>J98+J99+J100+J101</f>
        <v>861.48</v>
      </c>
    </row>
    <row r="98" spans="5:10" ht="14.25">
      <c r="E98" s="22" t="s">
        <v>593</v>
      </c>
      <c r="F98" s="23">
        <v>66000</v>
      </c>
      <c r="G98" s="23">
        <v>66000</v>
      </c>
      <c r="H98" s="23">
        <v>0</v>
      </c>
      <c r="I98" s="23">
        <v>0</v>
      </c>
      <c r="J98" s="23">
        <v>0</v>
      </c>
    </row>
    <row r="99" spans="5:10" ht="14.25">
      <c r="E99" s="22" t="s">
        <v>594</v>
      </c>
      <c r="F99" s="23">
        <v>1000</v>
      </c>
      <c r="G99" s="23">
        <v>1000</v>
      </c>
      <c r="H99" s="23">
        <v>0</v>
      </c>
      <c r="I99" s="23">
        <v>0</v>
      </c>
      <c r="J99" s="23">
        <v>861.48</v>
      </c>
    </row>
    <row r="100" spans="5:10" ht="14.25">
      <c r="E100" s="22" t="s">
        <v>595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4.25">
      <c r="D102" s="22" t="s">
        <v>597</v>
      </c>
      <c r="E102" s="22" t="s">
        <v>598</v>
      </c>
      <c r="F102" s="23">
        <f>F103+F104+F105+F106</f>
        <v>600</v>
      </c>
      <c r="G102" s="23">
        <f>G103+G104+G105+G106</f>
        <v>600</v>
      </c>
      <c r="H102" s="23">
        <f>H103+H104+H105+H106</f>
        <v>6382.5</v>
      </c>
      <c r="I102" s="23">
        <f>I103+I104+I105+I106</f>
        <v>6382.5</v>
      </c>
      <c r="J102" s="23">
        <f>J103+J104+J105+J106</f>
        <v>0</v>
      </c>
    </row>
    <row r="103" spans="5:10" ht="14.25">
      <c r="E103" s="22" t="s">
        <v>599</v>
      </c>
      <c r="F103" s="23">
        <v>300</v>
      </c>
      <c r="G103" s="23">
        <v>300</v>
      </c>
      <c r="H103" s="23">
        <v>6306.66</v>
      </c>
      <c r="I103" s="23">
        <v>6306.66</v>
      </c>
      <c r="J103" s="23">
        <v>0</v>
      </c>
    </row>
    <row r="104" spans="5:10" ht="14.25">
      <c r="E104" s="22" t="s">
        <v>600</v>
      </c>
      <c r="F104" s="23">
        <v>300</v>
      </c>
      <c r="G104" s="23">
        <v>300</v>
      </c>
      <c r="H104" s="23">
        <v>75.84</v>
      </c>
      <c r="I104" s="23">
        <v>75.84</v>
      </c>
      <c r="J104" s="23">
        <v>0</v>
      </c>
    </row>
    <row r="105" spans="5:10" ht="14.25">
      <c r="E105" s="22" t="s">
        <v>601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602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603</v>
      </c>
      <c r="E107" s="22" t="s">
        <v>604</v>
      </c>
      <c r="F107" s="23">
        <f>F108+F109+F110+F111+F112+F113+F114</f>
        <v>302581</v>
      </c>
      <c r="G107" s="23">
        <f>G108+G109+G110+G111+G112+G113+G114</f>
        <v>385916.76</v>
      </c>
      <c r="H107" s="23">
        <f>H108+H109+H110+H111+H112+H113+H114</f>
        <v>285999.26</v>
      </c>
      <c r="I107" s="23">
        <f>I108+I109+I110+I111+I112+I113+I114</f>
        <v>282349.58999999997</v>
      </c>
      <c r="J107" s="23">
        <f>J108+J109+J110+J111+J112+J113+J114</f>
        <v>4170.99</v>
      </c>
    </row>
    <row r="108" spans="5:10" ht="14.25">
      <c r="E108" s="22" t="s">
        <v>605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4.25">
      <c r="E109" s="22" t="s">
        <v>606</v>
      </c>
      <c r="F109" s="23">
        <v>3000</v>
      </c>
      <c r="G109" s="23">
        <v>3000</v>
      </c>
      <c r="H109" s="23">
        <v>2556.29</v>
      </c>
      <c r="I109" s="23">
        <v>2556.29</v>
      </c>
      <c r="J109" s="23">
        <v>0</v>
      </c>
    </row>
    <row r="110" spans="5:10" ht="14.25">
      <c r="E110" s="22" t="s">
        <v>607</v>
      </c>
      <c r="F110" s="23">
        <v>94500</v>
      </c>
      <c r="G110" s="23">
        <v>101891.56</v>
      </c>
      <c r="H110" s="23">
        <v>104419.62</v>
      </c>
      <c r="I110" s="23">
        <v>104419.62</v>
      </c>
      <c r="J110" s="23">
        <v>3828.41</v>
      </c>
    </row>
    <row r="111" spans="5:10" ht="14.25">
      <c r="E111" s="22" t="s">
        <v>608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609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4.25">
      <c r="E113" s="22" t="s">
        <v>610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611</v>
      </c>
      <c r="F114" s="23">
        <v>205081</v>
      </c>
      <c r="G114" s="23">
        <v>281025.2</v>
      </c>
      <c r="H114" s="23">
        <v>179023.35</v>
      </c>
      <c r="I114" s="23">
        <v>175373.68</v>
      </c>
      <c r="J114" s="23">
        <v>342.58</v>
      </c>
    </row>
    <row r="115" spans="4:10" ht="14.25">
      <c r="D115" s="22" t="s">
        <v>612</v>
      </c>
      <c r="E115" s="22" t="s">
        <v>613</v>
      </c>
      <c r="F115" s="23">
        <f>F116+F117+F118+F119+F120+F121+F122+F123+F124+F125+F126</f>
        <v>10504216</v>
      </c>
      <c r="G115" s="23">
        <f>G116+G117+G118+G119+G120+G121+G122+G123+G124+G125+G126</f>
        <v>11669549.639999999</v>
      </c>
      <c r="H115" s="23">
        <f>H116+H117+H118+H119+H120+H121+H122+H123+H124+H125+H126</f>
        <v>10055461.709999999</v>
      </c>
      <c r="I115" s="23">
        <f>I116+I117+I118+I119+I120+I121+I122+I123+I124+I125+I126</f>
        <v>9756062.58</v>
      </c>
      <c r="J115" s="23">
        <f>J116+J117+J118+J119+J120+J121+J122+J123+J124+J125+J126</f>
        <v>325849.77</v>
      </c>
    </row>
    <row r="116" spans="5:10" ht="14.25">
      <c r="E116" s="22" t="s">
        <v>614</v>
      </c>
      <c r="F116" s="23">
        <v>1948638</v>
      </c>
      <c r="G116" s="23">
        <v>2116014.05</v>
      </c>
      <c r="H116" s="23">
        <v>1935672.73</v>
      </c>
      <c r="I116" s="23">
        <v>1925693.6</v>
      </c>
      <c r="J116" s="23">
        <v>1638.05</v>
      </c>
    </row>
    <row r="117" spans="5:10" ht="14.25">
      <c r="E117" s="22" t="s">
        <v>615</v>
      </c>
      <c r="F117" s="23">
        <v>1206037</v>
      </c>
      <c r="G117" s="23">
        <v>1323536.73</v>
      </c>
      <c r="H117" s="23">
        <v>1118831.78</v>
      </c>
      <c r="I117" s="23">
        <v>1118564.78</v>
      </c>
      <c r="J117" s="23">
        <v>1273.89</v>
      </c>
    </row>
    <row r="118" spans="5:10" ht="14.25">
      <c r="E118" s="22" t="s">
        <v>616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617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618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619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620</v>
      </c>
      <c r="F122" s="23">
        <v>6000</v>
      </c>
      <c r="G122" s="23">
        <v>70673.09</v>
      </c>
      <c r="H122" s="23">
        <v>77450.64</v>
      </c>
      <c r="I122" s="23">
        <v>77450.64</v>
      </c>
      <c r="J122" s="23">
        <v>9525.82</v>
      </c>
    </row>
    <row r="123" spans="5:10" ht="14.25">
      <c r="E123" s="22" t="s">
        <v>621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622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623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624</v>
      </c>
      <c r="F126" s="23">
        <v>7343541</v>
      </c>
      <c r="G126" s="23">
        <v>8159325.77</v>
      </c>
      <c r="H126" s="23">
        <v>6923506.56</v>
      </c>
      <c r="I126" s="23">
        <v>6634353.56</v>
      </c>
      <c r="J126" s="23">
        <v>313412.01</v>
      </c>
    </row>
    <row r="127" spans="3:10" ht="14.25">
      <c r="C127" s="20" t="s">
        <v>625</v>
      </c>
      <c r="D127" s="20" t="s">
        <v>626</v>
      </c>
      <c r="E127" s="20"/>
      <c r="F127" s="21">
        <f>F128+F129+F130</f>
        <v>4000</v>
      </c>
      <c r="G127" s="21">
        <f>G128+G129+G130</f>
        <v>4000</v>
      </c>
      <c r="H127" s="21">
        <f>H128+H129+H130</f>
        <v>637.94</v>
      </c>
      <c r="I127" s="21">
        <f>I128+I129+I130</f>
        <v>637.94</v>
      </c>
      <c r="J127" s="21">
        <f>J128+J129+J130</f>
        <v>0</v>
      </c>
    </row>
    <row r="128" spans="4:10" ht="14.25">
      <c r="D128" s="22" t="s">
        <v>627</v>
      </c>
      <c r="E128" s="22" t="s">
        <v>628</v>
      </c>
      <c r="F128" s="23">
        <v>4000</v>
      </c>
      <c r="G128" s="23">
        <v>4000</v>
      </c>
      <c r="H128" s="23">
        <v>637.94</v>
      </c>
      <c r="I128" s="23">
        <v>637.94</v>
      </c>
      <c r="J128" s="23">
        <v>0</v>
      </c>
    </row>
    <row r="129" spans="4:10" ht="14.25">
      <c r="D129" s="22" t="s">
        <v>629</v>
      </c>
      <c r="E129" s="22" t="s">
        <v>630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631</v>
      </c>
      <c r="E130" s="22" t="s">
        <v>632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633</v>
      </c>
      <c r="D131" s="18"/>
      <c r="E131" s="18"/>
      <c r="F131" s="19">
        <f>F132+F137+F142+F146+F150</f>
        <v>25000</v>
      </c>
      <c r="G131" s="19">
        <f>G132+G137+G142+G146+G150</f>
        <v>25000</v>
      </c>
      <c r="H131" s="19">
        <f>H132+H137+H142+H146+H150</f>
        <v>19396.74</v>
      </c>
      <c r="I131" s="19">
        <f>I132+I137+I142+I146+I150</f>
        <v>19396.74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634</v>
      </c>
      <c r="E133" s="22" t="s">
        <v>635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636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637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638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639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641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642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643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643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644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646</v>
      </c>
      <c r="D146" s="20" t="s">
        <v>647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648</v>
      </c>
      <c r="E147" s="22" t="s">
        <v>647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649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651</v>
      </c>
      <c r="E150" s="20"/>
      <c r="F150" s="21">
        <f>F151+F152+F153+F154</f>
        <v>25000</v>
      </c>
      <c r="G150" s="21">
        <f>G151+G152+G153+G154</f>
        <v>25000</v>
      </c>
      <c r="H150" s="21">
        <f>H151+H152+H153+H154</f>
        <v>19396.74</v>
      </c>
      <c r="I150" s="21">
        <f>I151+I152+I153+I154</f>
        <v>19396.74</v>
      </c>
      <c r="J150" s="21">
        <f>J151+J152+J153+J154</f>
        <v>0</v>
      </c>
    </row>
    <row r="151" spans="4:10" ht="14.25">
      <c r="D151" s="22" t="s">
        <v>123</v>
      </c>
      <c r="E151" s="22" t="s">
        <v>652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653</v>
      </c>
      <c r="E153" s="22" t="s">
        <v>654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655</v>
      </c>
      <c r="E154" s="22" t="s">
        <v>656</v>
      </c>
      <c r="F154" s="23">
        <v>25000</v>
      </c>
      <c r="G154" s="23">
        <v>25000</v>
      </c>
      <c r="H154" s="23">
        <v>19396.74</v>
      </c>
      <c r="I154" s="23">
        <v>19396.74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1305550</v>
      </c>
      <c r="G155" s="19">
        <f>G156+G164+G172+G176+G184+G187+G190</f>
        <v>2245798.94</v>
      </c>
      <c r="H155" s="19">
        <f>H156+H164+H172+H176+H184+H187+H190</f>
        <v>1144784.96</v>
      </c>
      <c r="I155" s="19">
        <f>I156+I164+I172+I176+I184+I187+I190</f>
        <v>1119131.54</v>
      </c>
      <c r="J155" s="19">
        <f>J156+J164+J172+J176+J184+J187+J190</f>
        <v>17540.47</v>
      </c>
    </row>
    <row r="156" spans="3:10" ht="14.25">
      <c r="C156" s="20" t="s">
        <v>149</v>
      </c>
      <c r="D156" s="20" t="s">
        <v>657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658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659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661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662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663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109000</v>
      </c>
      <c r="G184" s="21">
        <f>G185+G186</f>
        <v>251600</v>
      </c>
      <c r="H184" s="21">
        <f>H185+H186</f>
        <v>121900</v>
      </c>
      <c r="I184" s="21">
        <f>I185+I186</f>
        <v>121900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109000</v>
      </c>
      <c r="G186" s="23">
        <v>251600</v>
      </c>
      <c r="H186" s="23">
        <v>121900</v>
      </c>
      <c r="I186" s="23">
        <v>121900</v>
      </c>
      <c r="J186" s="23">
        <v>0</v>
      </c>
    </row>
    <row r="187" spans="3:10" ht="14.25">
      <c r="C187" s="20" t="s">
        <v>210</v>
      </c>
      <c r="D187" s="20" t="s">
        <v>664</v>
      </c>
      <c r="E187" s="20"/>
      <c r="F187" s="21">
        <f>F188+F189</f>
        <v>1196550</v>
      </c>
      <c r="G187" s="21">
        <f>G188+G189</f>
        <v>1994198.94</v>
      </c>
      <c r="H187" s="21">
        <f>H188+H189</f>
        <v>1022884.96</v>
      </c>
      <c r="I187" s="21">
        <f>I188+I189</f>
        <v>997231.54</v>
      </c>
      <c r="J187" s="21">
        <f>J188+J189</f>
        <v>17540.47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1196550</v>
      </c>
      <c r="G189" s="23">
        <v>1994198.94</v>
      </c>
      <c r="H189" s="23">
        <v>1022884.96</v>
      </c>
      <c r="I189" s="23">
        <v>997231.54</v>
      </c>
      <c r="J189" s="23">
        <v>17540.47</v>
      </c>
    </row>
    <row r="190" spans="3:10" ht="14.25">
      <c r="C190" s="20" t="s">
        <v>216</v>
      </c>
      <c r="D190" s="20" t="s">
        <v>665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665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666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667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667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19619086</v>
      </c>
      <c r="G195" s="19">
        <f>G10+G53+G131+G155+G192</f>
        <v>22338181.11</v>
      </c>
      <c r="H195" s="19">
        <f>H10+H53+H131+H155+H192</f>
        <v>18530660.259999998</v>
      </c>
      <c r="I195" s="19">
        <f>I10+I53+I131+I155+I192</f>
        <v>18130447.389999997</v>
      </c>
      <c r="J195" s="19">
        <f>J10+J53+J131+J155+J192</f>
        <v>427963.88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A7" sqref="A7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668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669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27"/>
      <c r="B9" s="27"/>
      <c r="C9" s="27"/>
      <c r="D9" s="27"/>
      <c r="E9" s="27"/>
      <c r="F9" s="17">
        <f>CONCATENATE("Previsiones iniciales Presupuesto ",F5)</f>
        <v>0</v>
      </c>
      <c r="G9" s="17" t="s">
        <v>470</v>
      </c>
      <c r="H9" s="17" t="s">
        <v>471</v>
      </c>
      <c r="I9" s="17" t="s">
        <v>472</v>
      </c>
      <c r="J9" s="17" t="s">
        <v>472</v>
      </c>
    </row>
    <row r="10" spans="2:10" ht="12.75">
      <c r="B10" s="18" t="s">
        <v>310</v>
      </c>
      <c r="C10" s="18" t="s">
        <v>670</v>
      </c>
      <c r="D10" s="18"/>
      <c r="E10" s="18"/>
      <c r="F10" s="19">
        <f>F11+F17+F36+F45+F47+F63</f>
        <v>0</v>
      </c>
      <c r="G10" s="19">
        <f>G11+G17+G36+G45+G47+G63</f>
        <v>2035742.26</v>
      </c>
      <c r="H10" s="19">
        <f>H11+H17+H36+H45+H47+H63</f>
        <v>938543.85</v>
      </c>
      <c r="I10" s="19">
        <f>I11+I17+I36+I45+I47+I63</f>
        <v>796478.73</v>
      </c>
      <c r="J10" s="19">
        <f>J11+J17+J36+J45+J47+J63</f>
        <v>27583.78</v>
      </c>
    </row>
    <row r="11" spans="3:10" ht="12.75">
      <c r="C11" s="20" t="s">
        <v>312</v>
      </c>
      <c r="D11" s="20" t="s">
        <v>671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674</v>
      </c>
      <c r="E14" s="22" t="s">
        <v>675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676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677</v>
      </c>
      <c r="D17" s="20" t="s">
        <v>678</v>
      </c>
      <c r="E17" s="20"/>
      <c r="F17" s="21">
        <f>F18+F19+F22+F27+F28+F32+F33+F34+F35</f>
        <v>0</v>
      </c>
      <c r="G17" s="21">
        <f>G18+G19+G22+G27+G28+G32+G33+G34+G35</f>
        <v>2035742.26</v>
      </c>
      <c r="H17" s="21">
        <f>H18+H19+H22+H27+H28+H32+H33+H34+H35</f>
        <v>938543.85</v>
      </c>
      <c r="I17" s="21">
        <f>I18+I19+I22+I27+I28+I32+I33+I34+I35</f>
        <v>796478.73</v>
      </c>
      <c r="J17" s="21">
        <f>J18+J19+J22+J27+J28+J32+J33+J34+J35</f>
        <v>27583.78</v>
      </c>
    </row>
    <row r="18" spans="4:10" ht="12.75">
      <c r="D18" s="22" t="s">
        <v>679</v>
      </c>
      <c r="E18" s="22" t="s">
        <v>535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680</v>
      </c>
      <c r="E19" s="22" t="s">
        <v>537</v>
      </c>
      <c r="F19" s="23">
        <f>F20+F21</f>
        <v>0</v>
      </c>
      <c r="G19" s="23">
        <f>G20+G21</f>
        <v>1870633.19</v>
      </c>
      <c r="H19" s="23">
        <f>H20+H21</f>
        <v>811960.35</v>
      </c>
      <c r="I19" s="23">
        <f>I20+I21</f>
        <v>671887.35</v>
      </c>
      <c r="J19" s="23">
        <f>J20+J21</f>
        <v>25806.7</v>
      </c>
    </row>
    <row r="20" spans="5:10" ht="12.75">
      <c r="E20" s="22" t="s">
        <v>681</v>
      </c>
      <c r="F20" s="23">
        <v>0</v>
      </c>
      <c r="G20" s="23">
        <v>1870633.19</v>
      </c>
      <c r="H20" s="23">
        <v>811960.35</v>
      </c>
      <c r="I20" s="23">
        <v>671887.35</v>
      </c>
      <c r="J20" s="23">
        <v>25806.7</v>
      </c>
    </row>
    <row r="21" spans="5:10" ht="12.75">
      <c r="E21" s="22" t="s">
        <v>682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683</v>
      </c>
      <c r="E22" s="22" t="s">
        <v>539</v>
      </c>
      <c r="F22" s="23">
        <f>F23+F24+F25+F26</f>
        <v>0</v>
      </c>
      <c r="G22" s="23">
        <f>G23+G24+G25+G26</f>
        <v>157591.4</v>
      </c>
      <c r="H22" s="23">
        <f>H23+H24+H25+H26</f>
        <v>118012.26</v>
      </c>
      <c r="I22" s="23">
        <f>I23+I24+I25+I26</f>
        <v>116020.14</v>
      </c>
      <c r="J22" s="23">
        <f>J23+J24+J25+J26</f>
        <v>1777.08</v>
      </c>
    </row>
    <row r="23" spans="5:10" ht="12.75">
      <c r="E23" s="22" t="s">
        <v>684</v>
      </c>
      <c r="F23" s="23">
        <v>0</v>
      </c>
      <c r="G23" s="23">
        <v>157591.4</v>
      </c>
      <c r="H23" s="23">
        <v>118012.26</v>
      </c>
      <c r="I23" s="23">
        <v>116020.14</v>
      </c>
      <c r="J23" s="23">
        <v>1777.08</v>
      </c>
    </row>
    <row r="24" spans="5:10" ht="12.75">
      <c r="E24" s="22" t="s">
        <v>685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686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687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688</v>
      </c>
      <c r="E27" s="22" t="s">
        <v>541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689</v>
      </c>
      <c r="E28" s="22" t="s">
        <v>543</v>
      </c>
      <c r="F28" s="23">
        <f>F29+F30+F31</f>
        <v>0</v>
      </c>
      <c r="G28" s="23">
        <f>G29+G30+G31</f>
        <v>6342.620000000001</v>
      </c>
      <c r="H28" s="23">
        <f>H29+H30+H31</f>
        <v>7755.98</v>
      </c>
      <c r="I28" s="23">
        <f>I29+I30+I31</f>
        <v>7755.98</v>
      </c>
      <c r="J28" s="23">
        <f>J29+J30+J31</f>
        <v>0</v>
      </c>
    </row>
    <row r="29" spans="5:10" ht="12.75">
      <c r="E29" s="22" t="s">
        <v>690</v>
      </c>
      <c r="F29" s="23">
        <v>0</v>
      </c>
      <c r="G29" s="23">
        <v>1914.81</v>
      </c>
      <c r="H29" s="23">
        <v>3199.1</v>
      </c>
      <c r="I29" s="23">
        <v>3199.1</v>
      </c>
      <c r="J29" s="23">
        <v>0</v>
      </c>
    </row>
    <row r="30" spans="5:10" ht="12.75">
      <c r="E30" s="22" t="s">
        <v>691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692</v>
      </c>
      <c r="F31" s="23">
        <v>0</v>
      </c>
      <c r="G31" s="23">
        <v>4427.81</v>
      </c>
      <c r="H31" s="23">
        <v>4556.88</v>
      </c>
      <c r="I31" s="23">
        <v>4556.88</v>
      </c>
      <c r="J31" s="23">
        <v>0</v>
      </c>
    </row>
    <row r="32" spans="4:10" ht="12.75">
      <c r="D32" s="22" t="s">
        <v>693</v>
      </c>
      <c r="E32" s="22" t="s">
        <v>545</v>
      </c>
      <c r="F32" s="23">
        <v>0</v>
      </c>
      <c r="G32" s="23">
        <v>1175.05</v>
      </c>
      <c r="H32" s="23">
        <v>815.26</v>
      </c>
      <c r="I32" s="23">
        <v>815.26</v>
      </c>
      <c r="J32" s="23">
        <v>0</v>
      </c>
    </row>
    <row r="33" spans="4:10" ht="12.75">
      <c r="D33" s="22" t="s">
        <v>694</v>
      </c>
      <c r="E33" s="22" t="s">
        <v>695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696</v>
      </c>
      <c r="E34" s="22" t="s">
        <v>697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698</v>
      </c>
      <c r="E35" s="22" t="s">
        <v>676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2.75">
      <c r="C36" s="20" t="s">
        <v>699</v>
      </c>
      <c r="D36" s="20" t="s">
        <v>700</v>
      </c>
      <c r="E36" s="20"/>
      <c r="F36" s="21">
        <f>F37+F38+F39+F40+F41+F42+F43+F44</f>
        <v>0</v>
      </c>
      <c r="G36" s="21">
        <f>G37+G38+G39+G40+G41+G42+G43+G44</f>
        <v>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2.75">
      <c r="D37" s="22" t="s">
        <v>701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702</v>
      </c>
      <c r="E38" s="22" t="s">
        <v>703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704</v>
      </c>
      <c r="E39" s="22" t="s">
        <v>705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706</v>
      </c>
      <c r="E40" s="22" t="s">
        <v>707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708</v>
      </c>
      <c r="E41" s="22" t="s">
        <v>709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710</v>
      </c>
      <c r="E42" s="22" t="s">
        <v>711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712</v>
      </c>
      <c r="E43" s="22" t="s">
        <v>713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714</v>
      </c>
      <c r="E44" s="22" t="s">
        <v>715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2.75">
      <c r="C45" s="20" t="s">
        <v>348</v>
      </c>
      <c r="D45" s="20" t="s">
        <v>716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717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718</v>
      </c>
      <c r="D47" s="20" t="s">
        <v>719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535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720</v>
      </c>
      <c r="E49" s="22" t="s">
        <v>537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721</v>
      </c>
      <c r="E50" s="22" t="s">
        <v>539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722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723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724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725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726</v>
      </c>
      <c r="E55" s="22" t="s">
        <v>541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727</v>
      </c>
      <c r="E56" s="22" t="s">
        <v>543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729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731</v>
      </c>
      <c r="E60" s="22" t="s">
        <v>545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732</v>
      </c>
      <c r="E61" s="22" t="s">
        <v>695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733</v>
      </c>
      <c r="E62" s="22" t="s">
        <v>676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734</v>
      </c>
      <c r="D63" s="20" t="s">
        <v>735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736</v>
      </c>
      <c r="E64" s="22" t="s">
        <v>737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738</v>
      </c>
      <c r="E65" s="22" t="s">
        <v>739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740</v>
      </c>
      <c r="E66" s="22" t="s">
        <v>676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2835000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2.75">
      <c r="C68" s="20" t="s">
        <v>358</v>
      </c>
      <c r="D68" s="20" t="s">
        <v>657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741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742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659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661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743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663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744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746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2835000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2835000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664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665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665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748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749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750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751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752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753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754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755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756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757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758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759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760</v>
      </c>
      <c r="E133" s="22" t="s">
        <v>761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762</v>
      </c>
      <c r="E134" s="22" t="s">
        <v>763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764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765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766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767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768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639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769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771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772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771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0</v>
      </c>
      <c r="G149" s="19">
        <f>G10+G67+G104+G138</f>
        <v>4870742.26</v>
      </c>
      <c r="H149" s="19">
        <f>H10+H67+H104+H138</f>
        <v>938543.85</v>
      </c>
      <c r="I149" s="19">
        <f>I10+I67+I104+I138</f>
        <v>796478.73</v>
      </c>
      <c r="J149" s="19">
        <f>J10+J67+J104+J138</f>
        <v>27583.78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A8:E8"/>
    <mergeCell ref="F8:I8"/>
    <mergeCell ref="A9:E9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144</cp:keywords>
  <dc:description/>
  <cp:lastModifiedBy/>
  <dcterms:modified xsi:type="dcterms:W3CDTF">2024-01-10T09:54:40Z</dcterms:modified>
  <cp:category/>
  <cp:version/>
  <cp:contentType/>
  <cp:contentStatus/>
  <cp:revision>1</cp:revision>
</cp:coreProperties>
</file>